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0610" windowHeight="11640"/>
  </bookViews>
  <sheets>
    <sheet name="1-３提供証明兼請求額精算書（代理）未幼稚園" sheetId="25" r:id="rId1"/>
  </sheets>
  <definedNames>
    <definedName name="_xlnm.Print_Area" localSheetId="0">'1-３提供証明兼請求額精算書（代理）未幼稚園'!$A$1:$V$51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<sst xmlns="http://schemas.openxmlformats.org/spreadsheetml/2006/main" xmlns:r="http://schemas.openxmlformats.org/officeDocument/2006/relationships" count="59" uniqueCount="59">
  <si>
    <t>設置者名称</t>
    <rPh sb="0" eb="3">
      <t>セッチシャ</t>
    </rPh>
    <rPh sb="3" eb="5">
      <t>メイショウ</t>
    </rPh>
    <phoneticPr fontId="16"/>
  </si>
  <si>
    <t>退園</t>
    <rPh sb="0" eb="2">
      <t>たいえん</t>
    </rPh>
    <phoneticPr fontId="17" type="Hiragana"/>
  </si>
  <si>
    <t>施設・事業所の名称</t>
    <rPh sb="0" eb="2">
      <t>シセツ</t>
    </rPh>
    <rPh sb="3" eb="6">
      <t>ジギョウショ</t>
    </rPh>
    <rPh sb="7" eb="9">
      <t>メイショウ</t>
    </rPh>
    <phoneticPr fontId="16"/>
  </si>
  <si>
    <t>正当請求額合計</t>
    <rPh sb="0" eb="2">
      <t>セイトウ</t>
    </rPh>
    <rPh sb="2" eb="4">
      <t>セイキュウ</t>
    </rPh>
    <rPh sb="4" eb="5">
      <t>ガク</t>
    </rPh>
    <rPh sb="5" eb="7">
      <t>ゴウケイ</t>
    </rPh>
    <phoneticPr fontId="4"/>
  </si>
  <si>
    <t>フリガナ</t>
  </si>
  <si>
    <t>所在地</t>
    <rPh sb="0" eb="3">
      <t>ショザイチ</t>
    </rPh>
    <phoneticPr fontId="16"/>
  </si>
  <si>
    <t>認定子ども</t>
    <rPh sb="0" eb="2">
      <t>にんてい</t>
    </rPh>
    <rPh sb="2" eb="3">
      <t>こ</t>
    </rPh>
    <phoneticPr fontId="17" type="Hiragana"/>
  </si>
  <si>
    <t>年間
在籍
月数
(予定)</t>
    <rPh sb="0" eb="1">
      <t>ねん</t>
    </rPh>
    <rPh sb="1" eb="2">
      <t>かん</t>
    </rPh>
    <rPh sb="3" eb="5">
      <t>ざいせき</t>
    </rPh>
    <rPh sb="6" eb="8">
      <t>つきすう</t>
    </rPh>
    <rPh sb="10" eb="12">
      <t>よてい</t>
    </rPh>
    <phoneticPr fontId="17" type="Hiragana"/>
  </si>
  <si>
    <t>生年月日</t>
    <rPh sb="0" eb="2">
      <t>せいねん</t>
    </rPh>
    <rPh sb="2" eb="4">
      <t>がっぴ</t>
    </rPh>
    <phoneticPr fontId="17" type="Hiragana"/>
  </si>
  <si>
    <t>提供した日</t>
    <rPh sb="0" eb="2">
      <t>ていきょう</t>
    </rPh>
    <rPh sb="4" eb="5">
      <t>ひ</t>
    </rPh>
    <phoneticPr fontId="17" type="Hiragana"/>
  </si>
  <si>
    <t>請求額</t>
    <rPh sb="0" eb="3">
      <t>せいきゅうがく</t>
    </rPh>
    <phoneticPr fontId="17" type="Hiragana"/>
  </si>
  <si>
    <t>転出(継続利用)</t>
    <rPh sb="0" eb="2">
      <t>てんしゅつ</t>
    </rPh>
    <rPh sb="3" eb="5">
      <t>けいぞく</t>
    </rPh>
    <rPh sb="5" eb="7">
      <t>りよう</t>
    </rPh>
    <phoneticPr fontId="17" type="Hiragana"/>
  </si>
  <si>
    <t>認定
種別</t>
    <rPh sb="0" eb="2">
      <t>にんてい</t>
    </rPh>
    <rPh sb="3" eb="5">
      <t>しゅべつ</t>
    </rPh>
    <phoneticPr fontId="17" type="Hiragana"/>
  </si>
  <si>
    <t>入園
年月日</t>
    <rPh sb="0" eb="2">
      <t>にゅうえん</t>
    </rPh>
    <rPh sb="3" eb="6">
      <t>ねんがっぴ</t>
    </rPh>
    <phoneticPr fontId="17" type="Hiragana"/>
  </si>
  <si>
    <t>当月における
異動事由</t>
    <rPh sb="0" eb="2">
      <t>とうげつ</t>
    </rPh>
    <rPh sb="7" eb="9">
      <t>いどう</t>
    </rPh>
    <rPh sb="9" eb="11">
      <t>じゆう</t>
    </rPh>
    <phoneticPr fontId="17" type="Hiragana"/>
  </si>
  <si>
    <t>保育料</t>
    <rPh sb="0" eb="3">
      <t>ほいくりょう</t>
    </rPh>
    <phoneticPr fontId="17" type="Hiragana"/>
  </si>
  <si>
    <t>提供日数等</t>
    <rPh sb="0" eb="2">
      <t>ていきょう</t>
    </rPh>
    <rPh sb="2" eb="4">
      <t>にっすう</t>
    </rPh>
    <rPh sb="4" eb="5">
      <t>とう</t>
    </rPh>
    <phoneticPr fontId="17" type="Hiragana"/>
  </si>
  <si>
    <t>復学による精算</t>
    <rPh sb="0" eb="2">
      <t>ふくがく</t>
    </rPh>
    <rPh sb="5" eb="7">
      <t>せいさん</t>
    </rPh>
    <phoneticPr fontId="17" type="Hiragana"/>
  </si>
  <si>
    <t>施設等利用費の算定　（単位：円）</t>
    <rPh sb="0" eb="2">
      <t>しせつ</t>
    </rPh>
    <rPh sb="2" eb="3">
      <t>とう</t>
    </rPh>
    <rPh sb="3" eb="5">
      <t>りよう</t>
    </rPh>
    <rPh sb="5" eb="6">
      <t>ひ</t>
    </rPh>
    <rPh sb="7" eb="9">
      <t>さんてい</t>
    </rPh>
    <rPh sb="11" eb="13">
      <t>たんい</t>
    </rPh>
    <rPh sb="14" eb="15">
      <t>えん</t>
    </rPh>
    <phoneticPr fontId="17" type="Hiragana"/>
  </si>
  <si>
    <t>設定料金</t>
    <rPh sb="0" eb="2">
      <t>せってい</t>
    </rPh>
    <rPh sb="2" eb="4">
      <t>りょうきん</t>
    </rPh>
    <phoneticPr fontId="17" type="Hiragana"/>
  </si>
  <si>
    <t>支払額（月額換算額）</t>
    <rPh sb="0" eb="3">
      <t>しはらいがく</t>
    </rPh>
    <rPh sb="4" eb="6">
      <t>げつがく</t>
    </rPh>
    <rPh sb="6" eb="9">
      <t>かんさんがく</t>
    </rPh>
    <phoneticPr fontId="17" type="Hiragana"/>
  </si>
  <si>
    <t>受給済額合計</t>
    <rPh sb="0" eb="2">
      <t>ジュキュウ</t>
    </rPh>
    <rPh sb="2" eb="3">
      <t>ズ</t>
    </rPh>
    <rPh sb="3" eb="4">
      <t>ガク</t>
    </rPh>
    <rPh sb="4" eb="6">
      <t>ゴウケイ</t>
    </rPh>
    <phoneticPr fontId="4"/>
  </si>
  <si>
    <t>退園による精算</t>
    <rPh sb="0" eb="2">
      <t>たいえん</t>
    </rPh>
    <rPh sb="5" eb="7">
      <t>せいさん</t>
    </rPh>
    <phoneticPr fontId="17" type="Hiragana"/>
  </si>
  <si>
    <t>年間
在籍
月数</t>
    <rPh sb="0" eb="1">
      <t>ねん</t>
    </rPh>
    <rPh sb="1" eb="2">
      <t>かん</t>
    </rPh>
    <rPh sb="3" eb="5">
      <t>ざいせき</t>
    </rPh>
    <rPh sb="6" eb="8">
      <t>つきすう</t>
    </rPh>
    <phoneticPr fontId="17" type="Hiragana"/>
  </si>
  <si>
    <t>上限額</t>
    <rPh sb="0" eb="3">
      <t>じょうげんがく</t>
    </rPh>
    <phoneticPr fontId="17" type="Hiragana"/>
  </si>
  <si>
    <t>＝</t>
  </si>
  <si>
    <t>氏名</t>
    <rPh sb="0" eb="2">
      <t>しめい</t>
    </rPh>
    <phoneticPr fontId="17" type="Hiragana"/>
  </si>
  <si>
    <t>年</t>
    <rPh sb="0" eb="1">
      <t>ねん</t>
    </rPh>
    <phoneticPr fontId="17" type="Hiragana"/>
  </si>
  <si>
    <t>月</t>
    <rPh sb="0" eb="1">
      <t>つき</t>
    </rPh>
    <phoneticPr fontId="17" type="Hiragana"/>
  </si>
  <si>
    <t>開園日数</t>
    <rPh sb="0" eb="2">
      <t>かいえん</t>
    </rPh>
    <rPh sb="2" eb="4">
      <t>にっすう</t>
    </rPh>
    <phoneticPr fontId="17" type="Hiragana"/>
  </si>
  <si>
    <t>日</t>
    <rPh sb="0" eb="1">
      <t>ひ</t>
    </rPh>
    <phoneticPr fontId="17" type="Hiragana"/>
  </si>
  <si>
    <t>始</t>
    <rPh sb="0" eb="1">
      <t>はじ</t>
    </rPh>
    <phoneticPr fontId="17" type="Hiragana"/>
  </si>
  <si>
    <t>転入(継続利用)</t>
    <rPh sb="0" eb="2">
      <t>てんにゅう</t>
    </rPh>
    <rPh sb="3" eb="5">
      <t>けいぞく</t>
    </rPh>
    <rPh sb="5" eb="7">
      <t>りよう</t>
    </rPh>
    <phoneticPr fontId="17" type="Hiragana"/>
  </si>
  <si>
    <t>終</t>
    <rPh sb="0" eb="1">
      <t>お</t>
    </rPh>
    <phoneticPr fontId="17" type="Hiragana"/>
  </si>
  <si>
    <t>年</t>
    <rPh sb="0" eb="1">
      <t>ネン</t>
    </rPh>
    <phoneticPr fontId="4"/>
  </si>
  <si>
    <t>提供
日数</t>
    <rPh sb="0" eb="2">
      <t>ていきょう</t>
    </rPh>
    <rPh sb="3" eb="5">
      <t>にっすう</t>
    </rPh>
    <phoneticPr fontId="17" type="Hiragana"/>
  </si>
  <si>
    <t>入園料</t>
    <rPh sb="0" eb="3">
      <t>にゅうえんりょう</t>
    </rPh>
    <phoneticPr fontId="17" type="Hiragana"/>
  </si>
  <si>
    <t>転入(継続利用)による精算</t>
    <rPh sb="0" eb="2">
      <t>てんにゅう</t>
    </rPh>
    <rPh sb="3" eb="5">
      <t>けいぞく</t>
    </rPh>
    <rPh sb="5" eb="7">
      <t>りよう</t>
    </rPh>
    <rPh sb="11" eb="13">
      <t>せいさん</t>
    </rPh>
    <phoneticPr fontId="17" type="Hiragana"/>
  </si>
  <si>
    <t>計</t>
    <rPh sb="0" eb="1">
      <t>けい</t>
    </rPh>
    <phoneticPr fontId="17" type="Hiragana"/>
  </si>
  <si>
    <t>1</t>
  </si>
  <si>
    <t>入園</t>
    <rPh sb="0" eb="2">
      <t>にゅうえん</t>
    </rPh>
    <phoneticPr fontId="17" type="Hiragana"/>
  </si>
  <si>
    <t>休学</t>
    <rPh sb="0" eb="2">
      <t>きゅうがく</t>
    </rPh>
    <phoneticPr fontId="17" type="Hiragana"/>
  </si>
  <si>
    <t>復学</t>
    <rPh sb="0" eb="2">
      <t>ふくがく</t>
    </rPh>
    <phoneticPr fontId="17" type="Hiragana"/>
  </si>
  <si>
    <t>○○　○○</t>
  </si>
  <si>
    <t>新１号</t>
    <rPh sb="0" eb="1">
      <t>シン</t>
    </rPh>
    <rPh sb="2" eb="3">
      <t>ゴウ</t>
    </rPh>
    <phoneticPr fontId="4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</si>
  <si>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</si>
  <si>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　上記のとおり認定子どもに対し、特定子ども・子育て支援を提供したことを証明します。</t>
    <rPh sb="1" eb="3">
      <t>ジョウキ</t>
    </rPh>
    <rPh sb="7" eb="9">
      <t>ニンテイ</t>
    </rPh>
    <rPh sb="9" eb="10">
      <t>コ</t>
    </rPh>
    <rPh sb="13" eb="14">
      <t>タイ</t>
    </rPh>
    <rPh sb="16" eb="18">
      <t>トクテイ</t>
    </rPh>
    <rPh sb="18" eb="19">
      <t>コ</t>
    </rPh>
    <rPh sb="22" eb="24">
      <t>コソダ</t>
    </rPh>
    <rPh sb="25" eb="27">
      <t>シエン</t>
    </rPh>
    <rPh sb="28" eb="30">
      <t>テイキョウ</t>
    </rPh>
    <rPh sb="35" eb="37">
      <t>ショウメイ</t>
    </rPh>
    <phoneticPr fontId="16"/>
  </si>
  <si>
    <t>対象月</t>
    <rPh sb="0" eb="2">
      <t>タイショウ</t>
    </rPh>
    <rPh sb="2" eb="3">
      <t>ツキ</t>
    </rPh>
    <phoneticPr fontId="4"/>
  </si>
  <si>
    <t>月</t>
    <rPh sb="0" eb="1">
      <t>ツキ</t>
    </rPh>
    <phoneticPr fontId="4"/>
  </si>
  <si>
    <t>受給済額</t>
    <rPh sb="0" eb="2">
      <t>ジュキュウ</t>
    </rPh>
    <rPh sb="2" eb="3">
      <t>ズ</t>
    </rPh>
    <rPh sb="3" eb="4">
      <t>ガク</t>
    </rPh>
    <phoneticPr fontId="4"/>
  </si>
  <si>
    <t>－</t>
  </si>
  <si>
    <t>正当請求額</t>
    <rPh sb="0" eb="2">
      <t>セイトウ</t>
    </rPh>
    <rPh sb="2" eb="4">
      <t>セイキュウ</t>
    </rPh>
    <rPh sb="4" eb="5">
      <t>ガク</t>
    </rPh>
    <phoneticPr fontId="4"/>
  </si>
  <si>
    <t>入園による精算</t>
    <rPh sb="0" eb="2">
      <t>にゅうえん</t>
    </rPh>
    <rPh sb="5" eb="7">
      <t>せいさん</t>
    </rPh>
    <phoneticPr fontId="17" type="Hiragana"/>
  </si>
  <si>
    <t>休学による精算</t>
    <rPh sb="0" eb="2">
      <t>きゅうがく</t>
    </rPh>
    <rPh sb="5" eb="7">
      <t>せいさん</t>
    </rPh>
    <phoneticPr fontId="17" type="Hiragana"/>
  </si>
  <si>
    <t>転出(継続利用)による精算</t>
    <rPh sb="0" eb="2">
      <t>てんしゅつ</t>
    </rPh>
    <rPh sb="3" eb="5">
      <t>けいぞく</t>
    </rPh>
    <rPh sb="5" eb="7">
      <t>りよう</t>
    </rPh>
    <rPh sb="11" eb="13">
      <t>せいさん</t>
    </rPh>
    <phoneticPr fontId="17" type="Hiragana"/>
  </si>
  <si>
    <t>新制度未移行幼稚園の「特定子ども・子育て支援提供証明書（市提出用）　兼　施設等利用費精算書」（法定代理受領用）</t>
    <rPh sb="0" eb="3">
      <t>しんせいど</t>
    </rPh>
    <rPh sb="3" eb="4">
      <t>み</t>
    </rPh>
    <rPh sb="4" eb="6">
      <t>いこう</t>
    </rPh>
    <rPh sb="6" eb="9">
      <t>ようちえん</t>
    </rPh>
    <rPh sb="11" eb="13">
      <t>とくてい</t>
    </rPh>
    <rPh sb="13" eb="14">
      <t>こ</t>
    </rPh>
    <rPh sb="17" eb="19">
      <t>こそだ</t>
    </rPh>
    <rPh sb="20" eb="22">
      <t>しえん</t>
    </rPh>
    <rPh sb="22" eb="24">
      <t>ていきょう</t>
    </rPh>
    <rPh sb="24" eb="27">
      <t>しょうめいしょ</t>
    </rPh>
    <rPh sb="28" eb="29">
      <t>し</t>
    </rPh>
    <rPh sb="29" eb="31">
      <t>ていしゅつ</t>
    </rPh>
    <rPh sb="31" eb="32">
      <t>よう</t>
    </rPh>
    <rPh sb="34" eb="35">
      <t>けん</t>
    </rPh>
    <rPh sb="36" eb="39">
      <t>しせつなど</t>
    </rPh>
    <rPh sb="39" eb="41">
      <t>りよう</t>
    </rPh>
    <rPh sb="41" eb="42">
      <t>ひ</t>
    </rPh>
    <rPh sb="42" eb="44">
      <t>せいさん</t>
    </rPh>
    <rPh sb="44" eb="45">
      <t>しょ</t>
    </rPh>
    <rPh sb="47" eb="49">
      <t>ほうてい</t>
    </rPh>
    <rPh sb="49" eb="51">
      <t>だいり</t>
    </rPh>
    <rPh sb="51" eb="53">
      <t>じゅりょう</t>
    </rPh>
    <rPh sb="53" eb="54">
      <t>よう</t>
    </rPh>
    <phoneticPr fontId="17" type="Hiragana"/>
  </si>
  <si>
    <t>精算額合計</t>
    <rPh sb="0" eb="3">
      <t>セイサンガク</t>
    </rPh>
    <rPh sb="3" eb="5">
      <t>ゴウケイ</t>
    </rPh>
    <phoneticPr fontId="4"/>
  </si>
  <si>
    <t>様式１－３</t>
    <rPh sb="0" eb="2">
      <t>ヨウシキ</t>
    </rPh>
    <phoneticPr fontId="4"/>
  </si>
  <si>
    <t>代表者職氏名</t>
    <rPh sb="0" eb="3">
      <t>ダイヒョウシャ</t>
    </rPh>
    <rPh sb="3" eb="4">
      <t>ショク</t>
    </rPh>
    <rPh sb="4" eb="6">
      <t>シメイ</t>
    </rPh>
    <phoneticPr fontId="16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</si>
</sst>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&quot;日&quot;"/>
    <numFmt numFmtId="177" formatCode="#,##0&quot;号&quot;"/>
    <numFmt numFmtId="178" formatCode="[$-411]ge\.m\.d;@"/>
  </numFmts>
  <fonts count="18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2"/>
      <color theme="1"/>
      <name val="ＭＳ ゴシック"/>
      <family val="3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0"/>
      <color theme="1"/>
      <name val="ＭＳ Ｐゴシック"/>
      <family val="3"/>
    </font>
    <font>
      <b/>
      <sz val="20"/>
      <color theme="1"/>
      <name val="ＭＳ Ｐゴシック"/>
      <family val="3"/>
    </font>
    <font>
      <b/>
      <sz val="16"/>
      <color theme="1"/>
      <name val="ＭＳ Ｐゴシック"/>
      <family val="3"/>
    </font>
    <font>
      <sz val="11"/>
      <color theme="1"/>
      <name val="ＭＳ 明朝"/>
      <family val="1"/>
    </font>
    <font>
      <sz val="10"/>
      <color rgb="FFFF0000"/>
      <name val="ＭＳ Ｐゴシック"/>
      <family val="3"/>
    </font>
    <font>
      <sz val="11"/>
      <color theme="1"/>
      <name val="ＭＳ ゴシック"/>
      <family val="3"/>
    </font>
    <font>
      <sz val="14"/>
      <color rgb="FFFF0000"/>
      <name val="ＭＳ Ｐゴシック"/>
      <family val="3"/>
    </font>
    <font>
      <sz val="16"/>
      <color theme="1"/>
      <name val="ＭＳ Ｐゴシック"/>
      <family val="3"/>
    </font>
    <font>
      <sz val="10"/>
      <color rgb="FF0070C0"/>
      <name val="ＭＳ Ｐゴシック"/>
      <family val="3"/>
    </font>
    <font>
      <sz val="12"/>
      <color theme="1"/>
      <name val="ＭＳ Ｐゴシック"/>
      <family val="3"/>
    </font>
    <font>
      <sz val="12"/>
      <color rgb="FF0070C0"/>
      <name val="ＭＳ Ｐゴシック"/>
      <family val="3"/>
    </font>
    <font>
      <sz val="6"/>
      <color auto="1"/>
      <name val="ＭＳ ゴシック"/>
      <family val="2"/>
    </font>
    <font>
      <sz val="6"/>
      <color auto="1"/>
      <name val="ＭＳ Ｐゴシック"/>
      <family val="3"/>
    </font>
  </fonts>
  <fills count="8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0" tint="-0.15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  <xf numFmtId="0" fontId="1" fillId="0" borderId="0"/>
    <xf numFmtId="0" fontId="1" fillId="0" borderId="0"/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/>
    <xf numFmtId="0" fontId="5" fillId="0" borderId="0" xfId="0" applyNumberFormat="1" applyFont="1" applyFill="1" applyAlignment="1">
      <alignment vertical="center" shrinkToFit="1"/>
    </xf>
    <xf numFmtId="0" fontId="5" fillId="0" borderId="0" xfId="0" applyNumberFormat="1" applyFont="1" applyFill="1" applyAlignment="1">
      <alignment horizontal="center" vertical="center" shrinkToFit="1"/>
    </xf>
    <xf numFmtId="38" fontId="5" fillId="0" borderId="0" xfId="10" applyFont="1" applyFill="1" applyAlignment="1">
      <alignment vertical="center" shrinkToFit="1"/>
    </xf>
    <xf numFmtId="0" fontId="5" fillId="0" borderId="0" xfId="0" applyNumberFormat="1" applyFont="1" applyFill="1" applyBorder="1" applyAlignment="1">
      <alignment vertical="center" shrinkToFit="1"/>
    </xf>
    <xf numFmtId="0" fontId="5" fillId="0" borderId="0" xfId="0" applyNumberFormat="1" applyFont="1" applyFill="1" applyAlignment="1">
      <alignment horizontal="left" vertical="center" shrinkToFit="1"/>
    </xf>
    <xf numFmtId="0" fontId="6" fillId="0" borderId="0" xfId="0" applyNumberFormat="1" applyFont="1" applyFill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left" vertical="center" shrinkToFit="1"/>
    </xf>
    <xf numFmtId="0" fontId="5" fillId="0" borderId="2" xfId="0" applyNumberFormat="1" applyFont="1" applyFill="1" applyBorder="1" applyAlignment="1">
      <alignment horizontal="center" vertical="center" shrinkToFit="1"/>
    </xf>
    <xf numFmtId="0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NumberFormat="1" applyFont="1" applyFill="1" applyBorder="1" applyAlignment="1">
      <alignment horizontal="center" vertical="center" shrinkToFit="1"/>
    </xf>
    <xf numFmtId="0" fontId="5" fillId="0" borderId="5" xfId="0" applyNumberFormat="1" applyFont="1" applyFill="1" applyBorder="1" applyAlignment="1">
      <alignment vertical="center" shrinkToFit="1"/>
    </xf>
    <xf numFmtId="0" fontId="5" fillId="0" borderId="6" xfId="0" applyNumberFormat="1" applyFont="1" applyFill="1" applyBorder="1" applyAlignment="1">
      <alignment vertical="center" shrinkToFit="1"/>
    </xf>
    <xf numFmtId="0" fontId="5" fillId="0" borderId="7" xfId="0" applyNumberFormat="1" applyFont="1" applyFill="1" applyBorder="1" applyAlignment="1">
      <alignment vertical="center" shrinkToFit="1"/>
    </xf>
    <xf numFmtId="0" fontId="5" fillId="0" borderId="8" xfId="0" applyNumberFormat="1" applyFont="1" applyFill="1" applyBorder="1" applyAlignment="1">
      <alignment vertical="center" shrinkToFit="1"/>
    </xf>
    <xf numFmtId="0" fontId="5" fillId="0" borderId="4" xfId="0" applyNumberFormat="1" applyFont="1" applyFill="1" applyBorder="1" applyAlignment="1">
      <alignment vertical="center" shrinkToFit="1"/>
    </xf>
    <xf numFmtId="0" fontId="5" fillId="0" borderId="0" xfId="0" applyNumberFormat="1" applyFont="1" applyFill="1" applyBorder="1" applyAlignment="1">
      <alignment horizontal="center" vertical="center" shrinkToFit="1"/>
    </xf>
    <xf numFmtId="0" fontId="8" fillId="0" borderId="0" xfId="5" applyFont="1" applyAlignment="1">
      <alignment vertical="center"/>
    </xf>
    <xf numFmtId="0" fontId="5" fillId="0" borderId="9" xfId="0" applyNumberFormat="1" applyFont="1" applyFill="1" applyBorder="1" applyAlignment="1">
      <alignment horizontal="center" vertical="center" shrinkToFit="1"/>
    </xf>
    <xf numFmtId="0" fontId="5" fillId="0" borderId="10" xfId="0" applyNumberFormat="1" applyFont="1" applyFill="1" applyBorder="1" applyAlignment="1">
      <alignment horizontal="center" vertical="center" shrinkToFit="1"/>
    </xf>
    <xf numFmtId="0" fontId="5" fillId="0" borderId="11" xfId="0" applyNumberFormat="1" applyFont="1" applyFill="1" applyBorder="1" applyAlignment="1">
      <alignment horizontal="center" vertical="center" shrinkToFit="1"/>
    </xf>
    <xf numFmtId="0" fontId="5" fillId="0" borderId="12" xfId="0" applyNumberFormat="1" applyFont="1" applyFill="1" applyBorder="1" applyAlignment="1">
      <alignment vertical="center" shrinkToFit="1"/>
    </xf>
    <xf numFmtId="0" fontId="5" fillId="0" borderId="13" xfId="0" applyNumberFormat="1" applyFont="1" applyFill="1" applyBorder="1" applyAlignment="1">
      <alignment vertical="center" shrinkToFit="1"/>
    </xf>
    <xf numFmtId="0" fontId="5" fillId="0" borderId="11" xfId="0" applyNumberFormat="1" applyFont="1" applyFill="1" applyBorder="1" applyAlignment="1">
      <alignment vertical="center" shrinkToFit="1"/>
    </xf>
    <xf numFmtId="176" fontId="5" fillId="0" borderId="0" xfId="0" applyNumberFormat="1" applyFont="1" applyFill="1" applyBorder="1" applyAlignment="1">
      <alignment horizontal="center" vertical="center" shrinkToFit="1"/>
    </xf>
    <xf numFmtId="0" fontId="5" fillId="0" borderId="14" xfId="0" applyNumberFormat="1" applyFont="1" applyFill="1" applyBorder="1" applyAlignment="1">
      <alignment horizontal="center" vertical="center" shrinkToFit="1"/>
    </xf>
    <xf numFmtId="0" fontId="9" fillId="0" borderId="15" xfId="0" applyNumberFormat="1" applyFont="1" applyFill="1" applyBorder="1" applyAlignment="1">
      <alignment horizontal="center" vertical="center" shrinkToFit="1"/>
    </xf>
    <xf numFmtId="0" fontId="5" fillId="0" borderId="6" xfId="0" applyNumberFormat="1" applyFont="1" applyFill="1" applyBorder="1" applyAlignment="1">
      <alignment horizontal="center" vertical="center" shrinkToFit="1"/>
    </xf>
    <xf numFmtId="0" fontId="5" fillId="0" borderId="7" xfId="0" applyNumberFormat="1" applyFont="1" applyFill="1" applyBorder="1" applyAlignment="1">
      <alignment horizontal="center" vertical="center" shrinkToFit="1"/>
    </xf>
    <xf numFmtId="0" fontId="5" fillId="0" borderId="8" xfId="0" applyNumberFormat="1" applyFont="1" applyFill="1" applyBorder="1" applyAlignment="1">
      <alignment horizontal="center" vertical="center" shrinkToFit="1"/>
    </xf>
    <xf numFmtId="0" fontId="9" fillId="0" borderId="6" xfId="0" applyNumberFormat="1" applyFont="1" applyFill="1" applyBorder="1" applyAlignment="1">
      <alignment horizontal="center" vertical="center" shrinkToFit="1"/>
    </xf>
    <xf numFmtId="0" fontId="8" fillId="0" borderId="0" xfId="5" applyFont="1" applyAlignment="1">
      <alignment horizontal="left" vertical="center" wrapText="1"/>
    </xf>
    <xf numFmtId="0" fontId="8" fillId="0" borderId="0" xfId="5" applyFont="1" applyAlignment="1">
      <alignment horizontal="left" vertical="center"/>
    </xf>
    <xf numFmtId="0" fontId="5" fillId="0" borderId="16" xfId="0" applyNumberFormat="1" applyFont="1" applyFill="1" applyBorder="1" applyAlignment="1">
      <alignment horizontal="center" vertical="center" shrinkToFit="1"/>
    </xf>
    <xf numFmtId="0" fontId="9" fillId="0" borderId="17" xfId="0" applyNumberFormat="1" applyFont="1" applyFill="1" applyBorder="1" applyAlignment="1">
      <alignment horizontal="center" vertical="center" shrinkToFit="1"/>
    </xf>
    <xf numFmtId="0" fontId="5" fillId="0" borderId="18" xfId="0" applyNumberFormat="1" applyFont="1" applyFill="1" applyBorder="1" applyAlignment="1">
      <alignment horizontal="center" vertical="center" shrinkToFit="1"/>
    </xf>
    <xf numFmtId="0" fontId="5" fillId="0" borderId="19" xfId="0" applyNumberFormat="1" applyFont="1" applyFill="1" applyBorder="1" applyAlignment="1">
      <alignment horizontal="center" vertical="center" shrinkToFit="1"/>
    </xf>
    <xf numFmtId="0" fontId="9" fillId="0" borderId="18" xfId="0" applyNumberFormat="1" applyFont="1" applyFill="1" applyBorder="1" applyAlignment="1">
      <alignment horizontal="center" vertical="center" shrinkToFit="1"/>
    </xf>
    <xf numFmtId="0" fontId="5" fillId="0" borderId="5" xfId="0" applyNumberFormat="1" applyFont="1" applyFill="1" applyBorder="1" applyAlignment="1">
      <alignment horizontal="center" vertical="center" wrapText="1" shrinkToFi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0" fontId="5" fillId="0" borderId="4" xfId="0" applyNumberFormat="1" applyFont="1" applyFill="1" applyBorder="1" applyAlignment="1">
      <alignment horizontal="center" vertical="center" wrapText="1" shrinkToFit="1"/>
    </xf>
    <xf numFmtId="177" fontId="9" fillId="0" borderId="15" xfId="0" applyNumberFormat="1" applyFont="1" applyFill="1" applyBorder="1" applyAlignment="1">
      <alignment horizontal="center" vertical="center" shrinkToFit="1"/>
    </xf>
    <xf numFmtId="177" fontId="9" fillId="0" borderId="6" xfId="0" applyNumberFormat="1" applyFont="1" applyFill="1" applyBorder="1" applyAlignment="1">
      <alignment horizontal="center" vertical="center" shrinkToFit="1"/>
    </xf>
    <xf numFmtId="177" fontId="5" fillId="0" borderId="6" xfId="0" applyNumberFormat="1" applyFont="1" applyFill="1" applyBorder="1" applyAlignment="1">
      <alignment horizontal="center" vertical="center" shrinkToFit="1"/>
    </xf>
    <xf numFmtId="177" fontId="5" fillId="0" borderId="7" xfId="0" applyNumberFormat="1" applyFont="1" applyFill="1" applyBorder="1" applyAlignment="1">
      <alignment horizontal="center" vertical="center" shrinkToFit="1"/>
    </xf>
    <xf numFmtId="177" fontId="5" fillId="0" borderId="8" xfId="0" applyNumberFormat="1" applyFont="1" applyFill="1" applyBorder="1" applyAlignment="1">
      <alignment horizontal="center" vertical="center" shrinkToFit="1"/>
    </xf>
    <xf numFmtId="177" fontId="5" fillId="0" borderId="4" xfId="0" applyNumberFormat="1" applyFont="1" applyFill="1" applyBorder="1" applyAlignment="1">
      <alignment horizontal="center" vertical="center" shrinkToFit="1"/>
    </xf>
    <xf numFmtId="177" fontId="5" fillId="0" borderId="0" xfId="0" applyNumberFormat="1" applyFont="1" applyFill="1" applyBorder="1" applyAlignment="1">
      <alignment horizontal="center" vertical="center" shrinkToFit="1"/>
    </xf>
    <xf numFmtId="0" fontId="5" fillId="0" borderId="20" xfId="0" applyNumberFormat="1" applyFont="1" applyFill="1" applyBorder="1" applyAlignment="1">
      <alignment horizontal="center" vertical="center" shrinkToFit="1"/>
    </xf>
    <xf numFmtId="178" fontId="9" fillId="0" borderId="17" xfId="0" applyNumberFormat="1" applyFont="1" applyFill="1" applyBorder="1" applyAlignment="1">
      <alignment horizontal="center" vertical="center" shrinkToFit="1"/>
    </xf>
    <xf numFmtId="178" fontId="9" fillId="0" borderId="18" xfId="0" applyNumberFormat="1" applyFont="1" applyFill="1" applyBorder="1" applyAlignment="1">
      <alignment horizontal="center" vertical="center" shrinkToFit="1"/>
    </xf>
    <xf numFmtId="178" fontId="5" fillId="0" borderId="18" xfId="0" applyNumberFormat="1" applyFont="1" applyFill="1" applyBorder="1" applyAlignment="1">
      <alignment horizontal="center" vertical="center" shrinkToFit="1"/>
    </xf>
    <xf numFmtId="178" fontId="5" fillId="0" borderId="19" xfId="0" applyNumberFormat="1" applyFont="1" applyFill="1" applyBorder="1" applyAlignment="1">
      <alignment horizontal="center" vertical="center" shrinkToFit="1"/>
    </xf>
    <xf numFmtId="178" fontId="5" fillId="0" borderId="8" xfId="0" applyNumberFormat="1" applyFont="1" applyFill="1" applyBorder="1" applyAlignment="1">
      <alignment horizontal="center" vertical="center" shrinkToFit="1"/>
    </xf>
    <xf numFmtId="178" fontId="5" fillId="0" borderId="11" xfId="0" applyNumberFormat="1" applyFont="1" applyFill="1" applyBorder="1" applyAlignment="1">
      <alignment horizontal="center" vertical="center" shrinkToFit="1"/>
    </xf>
    <xf numFmtId="178" fontId="5" fillId="0" borderId="0" xfId="0" applyNumberFormat="1" applyFont="1" applyFill="1" applyBorder="1" applyAlignment="1">
      <alignment horizontal="center" vertical="center" shrinkToFit="1"/>
    </xf>
    <xf numFmtId="0" fontId="5" fillId="0" borderId="21" xfId="0" applyNumberFormat="1" applyFont="1" applyFill="1" applyBorder="1" applyAlignment="1">
      <alignment horizontal="center" vertical="center" shrinkToFit="1"/>
    </xf>
    <xf numFmtId="0" fontId="5" fillId="0" borderId="22" xfId="0" applyNumberFormat="1" applyFont="1" applyFill="1" applyBorder="1" applyAlignment="1">
      <alignment horizontal="center" vertical="center" shrinkToFit="1"/>
    </xf>
    <xf numFmtId="0" fontId="5" fillId="0" borderId="23" xfId="0" applyNumberFormat="1" applyFont="1" applyFill="1" applyBorder="1" applyAlignment="1">
      <alignment horizontal="center" vertical="center" shrinkToFit="1"/>
    </xf>
    <xf numFmtId="0" fontId="9" fillId="0" borderId="24" xfId="0" applyNumberFormat="1" applyFont="1" applyFill="1" applyBorder="1" applyAlignment="1">
      <alignment horizontal="center" vertical="center" shrinkToFit="1"/>
    </xf>
    <xf numFmtId="0" fontId="9" fillId="0" borderId="22" xfId="0" applyNumberFormat="1" applyFont="1" applyFill="1" applyBorder="1" applyAlignment="1">
      <alignment horizontal="center" vertical="center" shrinkToFit="1"/>
    </xf>
    <xf numFmtId="0" fontId="5" fillId="0" borderId="25" xfId="0" applyNumberFormat="1" applyFont="1" applyFill="1" applyBorder="1" applyAlignment="1">
      <alignment horizontal="center" vertical="center" shrinkToFit="1"/>
    </xf>
    <xf numFmtId="0" fontId="10" fillId="2" borderId="26" xfId="5" applyFont="1" applyFill="1" applyBorder="1" applyAlignment="1">
      <alignment horizontal="center" vertical="center"/>
    </xf>
    <xf numFmtId="0" fontId="10" fillId="2" borderId="26" xfId="5" applyFont="1" applyFill="1" applyBorder="1" applyAlignment="1">
      <alignment horizontal="center" vertical="center" wrapText="1"/>
    </xf>
    <xf numFmtId="0" fontId="10" fillId="2" borderId="22" xfId="5" applyFont="1" applyFill="1" applyBorder="1" applyAlignment="1">
      <alignment horizontal="center" vertical="center"/>
    </xf>
    <xf numFmtId="0" fontId="10" fillId="2" borderId="13" xfId="5" applyFont="1" applyFill="1" applyBorder="1" applyAlignment="1">
      <alignment horizontal="center" vertical="center"/>
    </xf>
    <xf numFmtId="0" fontId="10" fillId="2" borderId="13" xfId="5" applyFont="1" applyFill="1" applyBorder="1" applyAlignment="1">
      <alignment horizontal="center" vertical="center" wrapText="1"/>
    </xf>
    <xf numFmtId="0" fontId="5" fillId="0" borderId="27" xfId="0" applyNumberFormat="1" applyFont="1" applyFill="1" applyBorder="1" applyAlignment="1">
      <alignment horizontal="center" vertical="center" wrapText="1" shrinkToFit="1"/>
    </xf>
    <xf numFmtId="0" fontId="5" fillId="0" borderId="28" xfId="0" applyNumberFormat="1" applyFont="1" applyFill="1" applyBorder="1" applyAlignment="1">
      <alignment horizontal="center" vertical="center" shrinkToFit="1"/>
    </xf>
    <xf numFmtId="0" fontId="5" fillId="0" borderId="29" xfId="0" applyNumberFormat="1" applyFont="1" applyFill="1" applyBorder="1" applyAlignment="1">
      <alignment horizontal="center" vertical="center" shrinkToFit="1"/>
    </xf>
    <xf numFmtId="0" fontId="9" fillId="3" borderId="24" xfId="0" applyNumberFormat="1" applyFont="1" applyFill="1" applyBorder="1" applyAlignment="1">
      <alignment horizontal="center" vertical="center" shrinkToFit="1"/>
    </xf>
    <xf numFmtId="0" fontId="9" fillId="3" borderId="22" xfId="0" applyNumberFormat="1" applyFont="1" applyFill="1" applyBorder="1" applyAlignment="1">
      <alignment horizontal="center" vertical="center" shrinkToFit="1"/>
    </xf>
    <xf numFmtId="0" fontId="5" fillId="0" borderId="20" xfId="0" applyNumberFormat="1" applyFont="1" applyFill="1" applyBorder="1" applyAlignment="1">
      <alignment horizontal="center" vertical="center" wrapText="1" shrinkToFit="1"/>
    </xf>
    <xf numFmtId="0" fontId="5" fillId="0" borderId="18" xfId="0" applyNumberFormat="1" applyFont="1" applyFill="1" applyBorder="1" applyAlignment="1">
      <alignment horizontal="center" vertical="center" wrapText="1" shrinkToFit="1"/>
    </xf>
    <xf numFmtId="0" fontId="5" fillId="0" borderId="11" xfId="0" applyNumberFormat="1" applyFont="1" applyFill="1" applyBorder="1" applyAlignment="1">
      <alignment horizontal="center" vertical="center" wrapText="1" shrinkToFit="1"/>
    </xf>
    <xf numFmtId="0" fontId="9" fillId="3" borderId="17" xfId="0" applyNumberFormat="1" applyFont="1" applyFill="1" applyBorder="1" applyAlignment="1">
      <alignment horizontal="center" vertical="center" shrinkToFit="1"/>
    </xf>
    <xf numFmtId="0" fontId="9" fillId="4" borderId="18" xfId="0" applyNumberFormat="1" applyFont="1" applyFill="1" applyBorder="1" applyAlignment="1">
      <alignment horizontal="center" vertical="center" shrinkToFit="1"/>
    </xf>
    <xf numFmtId="38" fontId="11" fillId="0" borderId="0" xfId="10" applyFont="1" applyFill="1" applyBorder="1" applyAlignment="1">
      <alignment horizontal="center" vertical="center" shrinkToFit="1"/>
    </xf>
    <xf numFmtId="38" fontId="12" fillId="0" borderId="30" xfId="0" applyNumberFormat="1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>
      <alignment horizontal="left" vertical="center" shrinkToFit="1"/>
    </xf>
    <xf numFmtId="0" fontId="5" fillId="0" borderId="31" xfId="0" applyNumberFormat="1" applyFont="1" applyFill="1" applyBorder="1" applyAlignment="1">
      <alignment horizontal="center" vertical="center" shrinkToFit="1"/>
    </xf>
    <xf numFmtId="0" fontId="9" fillId="4" borderId="6" xfId="0" applyNumberFormat="1" applyFont="1" applyFill="1" applyBorder="1" applyAlignment="1">
      <alignment horizontal="center" vertical="center" shrinkToFit="1"/>
    </xf>
    <xf numFmtId="0" fontId="12" fillId="0" borderId="32" xfId="0" applyNumberFormat="1" applyFont="1" applyFill="1" applyBorder="1" applyAlignment="1">
      <alignment horizontal="center" vertical="center" shrinkToFit="1"/>
    </xf>
    <xf numFmtId="0" fontId="5" fillId="0" borderId="33" xfId="0" applyNumberFormat="1" applyFont="1" applyFill="1" applyBorder="1" applyAlignment="1">
      <alignment horizontal="center" vertical="center" shrinkToFit="1"/>
    </xf>
    <xf numFmtId="0" fontId="5" fillId="0" borderId="22" xfId="0" applyNumberFormat="1" applyFont="1" applyFill="1" applyBorder="1" applyAlignment="1">
      <alignment horizontal="center" vertical="center" wrapText="1" shrinkToFit="1"/>
    </xf>
    <xf numFmtId="0" fontId="9" fillId="4" borderId="22" xfId="0" applyNumberFormat="1" applyFont="1" applyFill="1" applyBorder="1" applyAlignment="1">
      <alignment horizontal="center" vertical="center" shrinkToFit="1"/>
    </xf>
    <xf numFmtId="0" fontId="12" fillId="0" borderId="34" xfId="0" applyNumberFormat="1" applyFont="1" applyFill="1" applyBorder="1" applyAlignment="1">
      <alignment horizontal="center" vertical="center" shrinkToFit="1"/>
    </xf>
    <xf numFmtId="0" fontId="5" fillId="0" borderId="23" xfId="0" applyNumberFormat="1" applyFont="1" applyFill="1" applyBorder="1" applyAlignment="1">
      <alignment horizontal="center" vertical="center" wrapText="1" shrinkToFit="1"/>
    </xf>
    <xf numFmtId="38" fontId="11" fillId="0" borderId="0" xfId="10" applyFont="1" applyFill="1" applyBorder="1" applyAlignment="1">
      <alignment horizontal="right" vertical="center" shrinkToFit="1"/>
    </xf>
    <xf numFmtId="0" fontId="12" fillId="0" borderId="0" xfId="0" applyNumberFormat="1" applyFont="1" applyFill="1" applyAlignment="1">
      <alignment horizontal="center" vertical="center" shrinkToFit="1"/>
    </xf>
    <xf numFmtId="0" fontId="13" fillId="0" borderId="24" xfId="0" applyNumberFormat="1" applyFont="1" applyFill="1" applyBorder="1" applyAlignment="1">
      <alignment horizontal="center" vertical="center" shrinkToFit="1"/>
    </xf>
    <xf numFmtId="0" fontId="13" fillId="0" borderId="22" xfId="0" applyNumberFormat="1" applyFont="1" applyFill="1" applyBorder="1" applyAlignment="1">
      <alignment horizontal="center" vertical="center" shrinkToFit="1"/>
    </xf>
    <xf numFmtId="0" fontId="13" fillId="0" borderId="25" xfId="0" applyNumberFormat="1" applyFont="1" applyFill="1" applyBorder="1" applyAlignment="1">
      <alignment horizontal="center" vertical="center" shrinkToFit="1"/>
    </xf>
    <xf numFmtId="0" fontId="13" fillId="0" borderId="8" xfId="0" applyNumberFormat="1" applyFont="1" applyFill="1" applyBorder="1" applyAlignment="1">
      <alignment horizontal="center" vertical="center" shrinkToFit="1"/>
    </xf>
    <xf numFmtId="0" fontId="13" fillId="0" borderId="23" xfId="0" applyNumberFormat="1" applyFont="1" applyFill="1" applyBorder="1" applyAlignment="1">
      <alignment horizontal="center" vertical="center" shrinkToFit="1"/>
    </xf>
    <xf numFmtId="0" fontId="13" fillId="0" borderId="0" xfId="0" applyNumberFormat="1" applyFont="1" applyFill="1" applyBorder="1" applyAlignment="1">
      <alignment horizontal="center" vertical="center" shrinkToFit="1"/>
    </xf>
    <xf numFmtId="0" fontId="10" fillId="2" borderId="35" xfId="5" applyFont="1" applyFill="1" applyBorder="1" applyAlignment="1">
      <alignment horizontal="center" vertical="center"/>
    </xf>
    <xf numFmtId="0" fontId="10" fillId="2" borderId="35" xfId="5" applyFont="1" applyFill="1" applyBorder="1" applyAlignment="1">
      <alignment horizontal="center" vertical="center" wrapText="1"/>
    </xf>
    <xf numFmtId="0" fontId="5" fillId="0" borderId="36" xfId="0" applyNumberFormat="1" applyFont="1" applyFill="1" applyBorder="1" applyAlignment="1">
      <alignment horizontal="center" vertical="center" shrinkToFit="1"/>
    </xf>
    <xf numFmtId="38" fontId="5" fillId="0" borderId="13" xfId="10" applyFont="1" applyFill="1" applyBorder="1" applyAlignment="1">
      <alignment horizontal="center" vertical="center" shrinkToFit="1"/>
    </xf>
    <xf numFmtId="38" fontId="5" fillId="0" borderId="37" xfId="10" applyFont="1" applyFill="1" applyBorder="1" applyAlignment="1">
      <alignment horizontal="center" vertical="center" shrinkToFit="1"/>
    </xf>
    <xf numFmtId="38" fontId="9" fillId="0" borderId="38" xfId="10" applyFont="1" applyFill="1" applyBorder="1" applyAlignment="1">
      <alignment horizontal="right" vertical="center" shrinkToFit="1"/>
    </xf>
    <xf numFmtId="38" fontId="9" fillId="0" borderId="35" xfId="10" applyFont="1" applyFill="1" applyBorder="1" applyAlignment="1">
      <alignment horizontal="right" vertical="center" shrinkToFit="1"/>
    </xf>
    <xf numFmtId="38" fontId="5" fillId="0" borderId="35" xfId="0" applyNumberFormat="1" applyFont="1" applyFill="1" applyBorder="1" applyAlignment="1">
      <alignment horizontal="right" vertical="center" shrinkToFit="1"/>
    </xf>
    <xf numFmtId="38" fontId="5" fillId="0" borderId="39" xfId="0" applyNumberFormat="1" applyFont="1" applyFill="1" applyBorder="1" applyAlignment="1">
      <alignment horizontal="right" vertical="center" shrinkToFit="1"/>
    </xf>
    <xf numFmtId="38" fontId="5" fillId="0" borderId="8" xfId="0" applyNumberFormat="1" applyFont="1" applyFill="1" applyBorder="1" applyAlignment="1">
      <alignment horizontal="right" vertical="center" shrinkToFit="1"/>
    </xf>
    <xf numFmtId="38" fontId="5" fillId="0" borderId="37" xfId="0" applyNumberFormat="1" applyFont="1" applyFill="1" applyBorder="1" applyAlignment="1">
      <alignment horizontal="right" vertical="center" shrinkToFit="1"/>
    </xf>
    <xf numFmtId="38" fontId="5" fillId="0" borderId="0" xfId="0" applyNumberFormat="1" applyFont="1" applyFill="1" applyBorder="1" applyAlignment="1">
      <alignment horizontal="right" vertical="center" shrinkToFit="1"/>
    </xf>
    <xf numFmtId="0" fontId="5" fillId="0" borderId="26" xfId="0" applyNumberFormat="1" applyFont="1" applyFill="1" applyBorder="1" applyAlignment="1">
      <alignment horizontal="center" vertical="center" shrinkToFit="1"/>
    </xf>
    <xf numFmtId="38" fontId="5" fillId="0" borderId="35" xfId="10" applyFont="1" applyFill="1" applyBorder="1" applyAlignment="1">
      <alignment horizontal="center" vertical="center" shrinkToFit="1"/>
    </xf>
    <xf numFmtId="38" fontId="5" fillId="0" borderId="23" xfId="10" applyFont="1" applyFill="1" applyBorder="1" applyAlignment="1">
      <alignment horizontal="center" vertical="center" shrinkToFit="1"/>
    </xf>
    <xf numFmtId="38" fontId="9" fillId="0" borderId="24" xfId="10" applyFont="1" applyFill="1" applyBorder="1" applyAlignment="1">
      <alignment horizontal="right" vertical="center" shrinkToFit="1"/>
    </xf>
    <xf numFmtId="38" fontId="9" fillId="0" borderId="22" xfId="10" applyFont="1" applyFill="1" applyBorder="1" applyAlignment="1">
      <alignment horizontal="right" vertical="center" shrinkToFit="1"/>
    </xf>
    <xf numFmtId="38" fontId="5" fillId="0" borderId="22" xfId="10" applyFont="1" applyFill="1" applyBorder="1" applyAlignment="1">
      <alignment horizontal="right" vertical="center" shrinkToFit="1"/>
    </xf>
    <xf numFmtId="38" fontId="5" fillId="0" borderId="25" xfId="10" applyFont="1" applyFill="1" applyBorder="1" applyAlignment="1">
      <alignment horizontal="right" vertical="center" shrinkToFit="1"/>
    </xf>
    <xf numFmtId="38" fontId="5" fillId="0" borderId="23" xfId="10" applyFont="1" applyFill="1" applyBorder="1" applyAlignment="1">
      <alignment horizontal="right" vertical="center" shrinkToFit="1"/>
    </xf>
    <xf numFmtId="0" fontId="5" fillId="0" borderId="13" xfId="0" applyNumberFormat="1" applyFont="1" applyFill="1" applyBorder="1" applyAlignment="1">
      <alignment horizontal="center" vertical="center" shrinkToFit="1"/>
    </xf>
    <xf numFmtId="38" fontId="5" fillId="0" borderId="22" xfId="10" applyFont="1" applyFill="1" applyBorder="1" applyAlignment="1">
      <alignment horizontal="center" vertical="center" wrapText="1" shrinkToFit="1"/>
    </xf>
    <xf numFmtId="38" fontId="13" fillId="5" borderId="24" xfId="10" applyFont="1" applyFill="1" applyBorder="1" applyAlignment="1">
      <alignment horizontal="right" vertical="center" shrinkToFit="1"/>
    </xf>
    <xf numFmtId="38" fontId="13" fillId="5" borderId="22" xfId="10" applyFont="1" applyFill="1" applyBorder="1" applyAlignment="1">
      <alignment horizontal="right" vertical="center" shrinkToFit="1"/>
    </xf>
    <xf numFmtId="38" fontId="13" fillId="0" borderId="8" xfId="10" applyFont="1" applyFill="1" applyBorder="1" applyAlignment="1">
      <alignment horizontal="right" vertical="center" shrinkToFit="1"/>
    </xf>
    <xf numFmtId="38" fontId="13" fillId="3" borderId="24" xfId="10" applyFont="1" applyFill="1" applyBorder="1" applyAlignment="1">
      <alignment horizontal="right" vertical="center" shrinkToFit="1"/>
    </xf>
    <xf numFmtId="38" fontId="13" fillId="3" borderId="22" xfId="10" applyFont="1" applyFill="1" applyBorder="1" applyAlignment="1">
      <alignment horizontal="right" vertical="center" shrinkToFit="1"/>
    </xf>
    <xf numFmtId="38" fontId="13" fillId="5" borderId="23" xfId="10" applyFont="1" applyFill="1" applyBorder="1" applyAlignment="1">
      <alignment horizontal="right" vertical="center" shrinkToFit="1"/>
    </xf>
    <xf numFmtId="38" fontId="13" fillId="0" borderId="0" xfId="10" applyFont="1" applyFill="1" applyBorder="1" applyAlignment="1">
      <alignment horizontal="right" vertical="center" shrinkToFit="1"/>
    </xf>
    <xf numFmtId="38" fontId="11" fillId="0" borderId="0" xfId="10" applyFont="1" applyFill="1" applyAlignment="1">
      <alignment vertical="center" shrinkToFit="1"/>
    </xf>
    <xf numFmtId="38" fontId="12" fillId="0" borderId="0" xfId="10" applyFont="1" applyFill="1" applyAlignment="1">
      <alignment horizontal="center" vertical="center" shrinkToFit="1"/>
    </xf>
    <xf numFmtId="0" fontId="8" fillId="0" borderId="0" xfId="5" applyFont="1" applyAlignment="1">
      <alignment vertical="center" wrapText="1"/>
    </xf>
    <xf numFmtId="38" fontId="12" fillId="6" borderId="40" xfId="10" applyFont="1" applyFill="1" applyBorder="1" applyAlignment="1">
      <alignment horizontal="center" vertical="center" shrinkToFit="1"/>
    </xf>
    <xf numFmtId="0" fontId="5" fillId="0" borderId="35" xfId="0" applyNumberFormat="1" applyFont="1" applyFill="1" applyBorder="1" applyAlignment="1">
      <alignment horizontal="center" vertical="center" shrinkToFit="1"/>
    </xf>
    <xf numFmtId="38" fontId="5" fillId="0" borderId="23" xfId="10" applyFont="1" applyFill="1" applyBorder="1" applyAlignment="1">
      <alignment horizontal="center" vertical="center" wrapText="1" shrinkToFit="1"/>
    </xf>
    <xf numFmtId="38" fontId="12" fillId="6" borderId="41" xfId="10" applyFont="1" applyFill="1" applyBorder="1" applyAlignment="1">
      <alignment horizontal="center" vertical="center" shrinkToFit="1"/>
    </xf>
    <xf numFmtId="38" fontId="14" fillId="0" borderId="0" xfId="10" applyFont="1" applyFill="1" applyBorder="1" applyAlignment="1">
      <alignment horizontal="center" vertical="center" shrinkToFit="1"/>
    </xf>
    <xf numFmtId="38" fontId="5" fillId="0" borderId="25" xfId="0" applyNumberFormat="1" applyFont="1" applyFill="1" applyBorder="1" applyAlignment="1">
      <alignment horizontal="center" vertical="center" shrinkToFit="1"/>
    </xf>
    <xf numFmtId="38" fontId="5" fillId="0" borderId="29" xfId="0" applyNumberFormat="1" applyFont="1" applyFill="1" applyBorder="1" applyAlignment="1">
      <alignment horizontal="center" vertical="center" shrinkToFit="1"/>
    </xf>
    <xf numFmtId="38" fontId="13" fillId="0" borderId="0" xfId="10" applyFont="1" applyFill="1" applyBorder="1" applyAlignment="1">
      <alignment horizontal="right" vertical="center"/>
    </xf>
    <xf numFmtId="38" fontId="12" fillId="6" borderId="42" xfId="10" applyFont="1" applyFill="1" applyBorder="1" applyAlignment="1">
      <alignment horizontal="center" vertical="center" shrinkToFit="1"/>
    </xf>
    <xf numFmtId="0" fontId="5" fillId="0" borderId="43" xfId="0" applyNumberFormat="1" applyFont="1" applyFill="1" applyBorder="1" applyAlignment="1">
      <alignment horizontal="center" vertical="center" shrinkToFit="1"/>
    </xf>
    <xf numFmtId="38" fontId="5" fillId="0" borderId="18" xfId="10" applyFont="1" applyFill="1" applyBorder="1" applyAlignment="1">
      <alignment horizontal="center" vertical="center" shrinkToFit="1"/>
    </xf>
    <xf numFmtId="38" fontId="5" fillId="0" borderId="11" xfId="10" applyFont="1" applyFill="1" applyBorder="1" applyAlignment="1">
      <alignment horizontal="center" vertical="center" shrinkToFit="1"/>
    </xf>
    <xf numFmtId="38" fontId="13" fillId="5" borderId="17" xfId="10" applyFont="1" applyFill="1" applyBorder="1" applyAlignment="1">
      <alignment horizontal="right" vertical="center" shrinkToFit="1"/>
    </xf>
    <xf numFmtId="38" fontId="13" fillId="5" borderId="18" xfId="10" applyFont="1" applyFill="1" applyBorder="1" applyAlignment="1">
      <alignment horizontal="right" vertical="center" shrinkToFit="1"/>
    </xf>
    <xf numFmtId="38" fontId="15" fillId="0" borderId="44" xfId="10" applyFont="1" applyFill="1" applyBorder="1" applyAlignment="1">
      <alignment horizontal="right" vertical="center" shrinkToFit="1"/>
    </xf>
    <xf numFmtId="38" fontId="13" fillId="5" borderId="11" xfId="10" applyFont="1" applyFill="1" applyBorder="1" applyAlignment="1">
      <alignment horizontal="right" vertical="center" shrinkToFit="1"/>
    </xf>
    <xf numFmtId="38" fontId="15" fillId="0" borderId="45" xfId="10" applyFont="1" applyFill="1" applyBorder="1" applyAlignment="1">
      <alignment horizontal="right" vertical="center" shrinkToFit="1"/>
    </xf>
    <xf numFmtId="38" fontId="5" fillId="0" borderId="0" xfId="10" applyFont="1" applyFill="1" applyBorder="1" applyAlignment="1">
      <alignment vertical="center" wrapText="1" shrinkToFit="1"/>
    </xf>
    <xf numFmtId="38" fontId="5" fillId="0" borderId="0" xfId="10" applyFont="1" applyFill="1" applyAlignment="1">
      <alignment horizontal="center" vertical="center" shrinkToFit="1"/>
    </xf>
    <xf numFmtId="38" fontId="5" fillId="0" borderId="0" xfId="10" applyFont="1" applyFill="1" applyBorder="1" applyAlignment="1">
      <alignment horizontal="center" vertical="center" shrinkToFit="1"/>
    </xf>
    <xf numFmtId="0" fontId="5" fillId="7" borderId="0" xfId="0" applyNumberFormat="1" applyFont="1" applyFill="1" applyAlignment="1">
      <alignment vertical="center" shrinkToFit="1"/>
    </xf>
    <xf numFmtId="0" fontId="8" fillId="0" borderId="0" xfId="5" applyFont="1" applyAlignment="1">
      <alignment horizontal="right" vertical="center"/>
    </xf>
    <xf numFmtId="0" fontId="8" fillId="0" borderId="0" xfId="5" applyFont="1" applyBorder="1" applyAlignment="1">
      <alignment vertical="center" wrapText="1"/>
    </xf>
  </cellXfs>
  <cellStyles count="11">
    <cellStyle name="桁区切り 2" xfId="1"/>
    <cellStyle name="桁区切り 3" xfId="2"/>
    <cellStyle name="標準" xfId="0" builtinId="0"/>
    <cellStyle name="標準 2" xfId="3"/>
    <cellStyle name="標準 2 2" xfId="4"/>
    <cellStyle name="標準 2 2 2" xfId="5"/>
    <cellStyle name="標準 3" xfId="6"/>
    <cellStyle name="標準 4" xfId="7"/>
    <cellStyle name="標準 4 2" xfId="8"/>
    <cellStyle name="標準 5" xfId="9"/>
    <cellStyle name="桁区切り" xfId="10" builtinId="6"/>
  </cellStyles>
  <tableStyles count="0" defaultTableStyle="TableStyleMedium2" defaultPivotStyle="PivotStyleLight16"/>
  <colors>
    <mruColors>
      <color rgb="FFD8D8D8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228600</xdr:colOff>
      <xdr:row>30</xdr:row>
      <xdr:rowOff>208915</xdr:rowOff>
    </xdr:from>
    <xdr:to xmlns:xdr="http://schemas.openxmlformats.org/drawingml/2006/spreadsheetDrawing">
      <xdr:col>10</xdr:col>
      <xdr:colOff>28575</xdr:colOff>
      <xdr:row>35</xdr:row>
      <xdr:rowOff>133350</xdr:rowOff>
    </xdr:to>
    <xdr:sp macro="" textlink="">
      <xdr:nvSpPr>
        <xdr:cNvPr id="2" name="角丸四角形吹き出し 1"/>
        <xdr:cNvSpPr/>
      </xdr:nvSpPr>
      <xdr:spPr>
        <a:xfrm>
          <a:off x="4152900" y="7466965"/>
          <a:ext cx="3086100" cy="1200785"/>
        </a:xfrm>
        <a:prstGeom prst="wedgeRoundRectCallout">
          <a:avLst>
            <a:gd name="adj1" fmla="val 50209"/>
            <a:gd name="adj2" fmla="val -78649"/>
            <a:gd name="adj3" fmla="val 16667"/>
          </a:avLst>
        </a:prstGeom>
        <a:ln>
          <a:solidFill>
            <a:srgbClr val="C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令和２年１月に退園したことにより在籍月数が「１２月」から「１０月」に変更となったため、１０月から遡って精算</a:t>
          </a:r>
        </a:p>
      </xdr:txBody>
    </xdr:sp>
    <xdr:clientData/>
  </xdr:twoCellAnchor>
  <xdr:twoCellAnchor>
    <xdr:from xmlns:xdr="http://schemas.openxmlformats.org/drawingml/2006/spreadsheetDrawing">
      <xdr:col>16</xdr:col>
      <xdr:colOff>95250</xdr:colOff>
      <xdr:row>30</xdr:row>
      <xdr:rowOff>219075</xdr:rowOff>
    </xdr:from>
    <xdr:to xmlns:xdr="http://schemas.openxmlformats.org/drawingml/2006/spreadsheetDrawing">
      <xdr:col>19</xdr:col>
      <xdr:colOff>504825</xdr:colOff>
      <xdr:row>37</xdr:row>
      <xdr:rowOff>57150</xdr:rowOff>
    </xdr:to>
    <xdr:sp macro="" textlink="">
      <xdr:nvSpPr>
        <xdr:cNvPr id="3" name="角丸四角形吹き出し 2"/>
        <xdr:cNvSpPr/>
      </xdr:nvSpPr>
      <xdr:spPr>
        <a:xfrm>
          <a:off x="11172825" y="7477125"/>
          <a:ext cx="2838450" cy="1624965"/>
        </a:xfrm>
        <a:prstGeom prst="wedgeRoundRectCallout">
          <a:avLst>
            <a:gd name="adj1" fmla="val -9858"/>
            <a:gd name="adj2" fmla="val -84710"/>
            <a:gd name="adj3" fmla="val 16667"/>
          </a:avLst>
        </a:prstGeom>
        <a:ln>
          <a:solidFill>
            <a:srgbClr val="C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入園料を「１２月」で除していたが、令和２年１月に退園したことにより、在籍月数の「１０月」で除して再計算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15</xdr:col>
      <xdr:colOff>781050</xdr:colOff>
      <xdr:row>44</xdr:row>
      <xdr:rowOff>83185</xdr:rowOff>
    </xdr:from>
    <xdr:to xmlns:xdr="http://schemas.openxmlformats.org/drawingml/2006/spreadsheetDrawing">
      <xdr:col>20</xdr:col>
      <xdr:colOff>0</xdr:colOff>
      <xdr:row>48</xdr:row>
      <xdr:rowOff>67310</xdr:rowOff>
    </xdr:to>
    <xdr:sp macro="" textlink="">
      <xdr:nvSpPr>
        <xdr:cNvPr id="4" name="角丸四角形吹き出し 3"/>
        <xdr:cNvSpPr/>
      </xdr:nvSpPr>
      <xdr:spPr>
        <a:xfrm>
          <a:off x="11049000" y="10667365"/>
          <a:ext cx="3267075" cy="1021080"/>
        </a:xfrm>
        <a:prstGeom prst="wedgeRoundRectCallout">
          <a:avLst>
            <a:gd name="adj1" fmla="val 34535"/>
            <a:gd name="adj2" fmla="val -91770"/>
            <a:gd name="adj3" fmla="val 16667"/>
          </a:avLst>
        </a:prstGeom>
        <a:ln>
          <a:solidFill>
            <a:srgbClr val="C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正当請求額合計と受給済額合計の差額が追加支給となるため、この金額を施設等利用費請求書（法定代理受領用）の金額に加算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AB50"/>
  <sheetViews>
    <sheetView tabSelected="1" view="pageBreakPreview" zoomScaleSheetLayoutView="100" workbookViewId="0">
      <selection activeCell="P51" sqref="P51"/>
    </sheetView>
  </sheetViews>
  <sheetFormatPr defaultColWidth="9" defaultRowHeight="12"/>
  <cols>
    <col min="1" max="2" width="5.125" style="1" customWidth="1"/>
    <col min="3" max="4" width="20.625" style="2" customWidth="1"/>
    <col min="5" max="5" width="7.875" style="2" customWidth="1"/>
    <col min="6" max="6" width="9.625" style="1" customWidth="1"/>
    <col min="7" max="9" width="6.625" style="2" customWidth="1"/>
    <col min="10" max="10" width="5.75" style="2" bestFit="1" customWidth="1"/>
    <col min="11" max="11" width="13.625" style="1" customWidth="1"/>
    <col min="12" max="13" width="6.625" style="2" customWidth="1"/>
    <col min="14" max="14" width="6.625" style="1" customWidth="1"/>
    <col min="15" max="15" width="6.625" style="2" customWidth="1"/>
    <col min="16" max="22" width="10.625" style="3" customWidth="1"/>
    <col min="23" max="23" width="6.625" style="1" customWidth="1"/>
    <col min="24" max="16384" width="9" style="1"/>
  </cols>
  <sheetData>
    <row r="1" spans="1:25" ht="25.15" customHeight="1">
      <c r="A1" s="5" t="s">
        <v>57</v>
      </c>
      <c r="B1" s="5"/>
      <c r="C1" s="5"/>
      <c r="S1" s="1"/>
      <c r="T1" s="1"/>
      <c r="U1" s="1"/>
      <c r="V1" s="1"/>
    </row>
    <row r="2" spans="1:25" ht="10.15" customHeight="1">
      <c r="U2" s="132"/>
      <c r="V2" s="132"/>
    </row>
    <row r="3" spans="1:25" ht="23.5">
      <c r="A3" s="6" t="s">
        <v>55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5" spans="1:25">
      <c r="C5" s="24"/>
      <c r="D5" s="24"/>
    </row>
    <row r="6" spans="1:25" ht="20.25" customHeight="1">
      <c r="A6" s="7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</row>
    <row r="7" spans="1:25" ht="14.25" customHeight="1">
      <c r="A7" s="8" t="s">
        <v>47</v>
      </c>
      <c r="B7" s="18"/>
      <c r="C7" s="8" t="s">
        <v>6</v>
      </c>
      <c r="D7" s="18"/>
      <c r="E7" s="38" t="s">
        <v>12</v>
      </c>
      <c r="F7" s="48" t="s">
        <v>8</v>
      </c>
      <c r="G7" s="38" t="s">
        <v>13</v>
      </c>
      <c r="H7" s="56"/>
      <c r="I7" s="56"/>
      <c r="J7" s="67" t="s">
        <v>7</v>
      </c>
      <c r="K7" s="72" t="s">
        <v>14</v>
      </c>
      <c r="L7" s="80" t="s">
        <v>16</v>
      </c>
      <c r="M7" s="83"/>
      <c r="N7" s="83"/>
      <c r="O7" s="83"/>
      <c r="P7" s="98" t="s">
        <v>18</v>
      </c>
      <c r="Q7" s="83"/>
      <c r="R7" s="83"/>
      <c r="S7" s="83"/>
      <c r="T7" s="83"/>
      <c r="U7" s="83"/>
      <c r="V7" s="137"/>
      <c r="W7" s="145"/>
    </row>
    <row r="8" spans="1:25" ht="14.25" customHeight="1">
      <c r="A8" s="9"/>
      <c r="B8" s="19"/>
      <c r="C8" s="25"/>
      <c r="D8" s="33"/>
      <c r="E8" s="39"/>
      <c r="F8" s="35"/>
      <c r="G8" s="27"/>
      <c r="H8" s="57"/>
      <c r="I8" s="57"/>
      <c r="J8" s="68"/>
      <c r="K8" s="73"/>
      <c r="L8" s="39" t="s">
        <v>9</v>
      </c>
      <c r="M8" s="84"/>
      <c r="N8" s="84"/>
      <c r="O8" s="84"/>
      <c r="P8" s="99" t="s">
        <v>19</v>
      </c>
      <c r="Q8" s="109"/>
      <c r="R8" s="117" t="s">
        <v>20</v>
      </c>
      <c r="S8" s="117"/>
      <c r="T8" s="117"/>
      <c r="U8" s="133" t="s">
        <v>24</v>
      </c>
      <c r="V8" s="138" t="s">
        <v>10</v>
      </c>
      <c r="W8" s="3"/>
    </row>
    <row r="9" spans="1:25" ht="24.75">
      <c r="A9" s="10" t="s">
        <v>34</v>
      </c>
      <c r="B9" s="20" t="s">
        <v>48</v>
      </c>
      <c r="C9" s="10" t="s">
        <v>26</v>
      </c>
      <c r="D9" s="20" t="s">
        <v>4</v>
      </c>
      <c r="E9" s="40"/>
      <c r="F9" s="20"/>
      <c r="G9" s="10" t="s">
        <v>27</v>
      </c>
      <c r="H9" s="58" t="s">
        <v>28</v>
      </c>
      <c r="I9" s="58" t="s">
        <v>30</v>
      </c>
      <c r="J9" s="69"/>
      <c r="K9" s="74"/>
      <c r="L9" s="40" t="s">
        <v>31</v>
      </c>
      <c r="M9" s="58" t="s">
        <v>33</v>
      </c>
      <c r="N9" s="87" t="s">
        <v>35</v>
      </c>
      <c r="O9" s="87" t="s">
        <v>29</v>
      </c>
      <c r="P9" s="100" t="s">
        <v>36</v>
      </c>
      <c r="Q9" s="110" t="s">
        <v>15</v>
      </c>
      <c r="R9" s="110" t="s">
        <v>36</v>
      </c>
      <c r="S9" s="110" t="s">
        <v>15</v>
      </c>
      <c r="T9" s="130" t="s">
        <v>38</v>
      </c>
      <c r="U9" s="134"/>
      <c r="V9" s="139"/>
      <c r="W9" s="3"/>
    </row>
    <row r="10" spans="1:25" ht="20.100000000000001" customHeight="1">
      <c r="A10" s="11">
        <v>1</v>
      </c>
      <c r="B10" s="21">
        <v>10</v>
      </c>
      <c r="C10" s="26" t="s">
        <v>43</v>
      </c>
      <c r="D10" s="34" t="s">
        <v>43</v>
      </c>
      <c r="E10" s="41" t="s">
        <v>44</v>
      </c>
      <c r="F10" s="49">
        <v>42461</v>
      </c>
      <c r="G10" s="26">
        <v>31</v>
      </c>
      <c r="H10" s="59">
        <v>4</v>
      </c>
      <c r="I10" s="59">
        <v>1</v>
      </c>
      <c r="J10" s="59">
        <v>12</v>
      </c>
      <c r="K10" s="34"/>
      <c r="L10" s="26" t="s">
        <v>39</v>
      </c>
      <c r="M10" s="59">
        <v>31</v>
      </c>
      <c r="N10" s="59">
        <v>22</v>
      </c>
      <c r="O10" s="59">
        <v>22</v>
      </c>
      <c r="P10" s="101">
        <v>50000</v>
      </c>
      <c r="Q10" s="111">
        <v>15000</v>
      </c>
      <c r="R10" s="118">
        <f>IF(OR(K10="転出(継続利用)",K10="転入(継続利用)"),ROUNDDOWN(IF(J10="",0,P10/J10/O10*N10),0),ROUNDDOWN(IF(J10="",0,P10/J10),0))</f>
        <v>4166</v>
      </c>
      <c r="S10" s="118">
        <f>IF(OR(K10="転出(継続利用)",K10="転入(継続利用)"),ROUNDDOWN(Q10/O10*N10,0),Q10)</f>
        <v>15000</v>
      </c>
      <c r="T10" s="118">
        <f>R10+S10</f>
        <v>19166</v>
      </c>
      <c r="U10" s="118">
        <f>ROUNDDOWN(25700/O10*N10,0)</f>
        <v>25700</v>
      </c>
      <c r="V10" s="140">
        <f>IF(T10&lt;U10,T10,U10)</f>
        <v>19166</v>
      </c>
      <c r="W10" s="146"/>
    </row>
    <row r="11" spans="1:25" ht="20.100000000000001" customHeight="1">
      <c r="A11" s="12">
        <v>1</v>
      </c>
      <c r="B11" s="21">
        <v>11</v>
      </c>
      <c r="C11" s="26" t="s">
        <v>43</v>
      </c>
      <c r="D11" s="34" t="s">
        <v>43</v>
      </c>
      <c r="E11" s="42" t="s">
        <v>44</v>
      </c>
      <c r="F11" s="50">
        <v>42461</v>
      </c>
      <c r="G11" s="30">
        <v>31</v>
      </c>
      <c r="H11" s="60">
        <v>4</v>
      </c>
      <c r="I11" s="60">
        <v>1</v>
      </c>
      <c r="J11" s="60">
        <v>12</v>
      </c>
      <c r="K11" s="37"/>
      <c r="L11" s="30" t="s">
        <v>39</v>
      </c>
      <c r="M11" s="60">
        <v>31</v>
      </c>
      <c r="N11" s="60">
        <v>22</v>
      </c>
      <c r="O11" s="59">
        <v>22</v>
      </c>
      <c r="P11" s="102">
        <v>50000</v>
      </c>
      <c r="Q11" s="112">
        <v>15000</v>
      </c>
      <c r="R11" s="119">
        <f>IF(OR(K11="転出(継続利用)",K11="転入(継続利用)"),ROUNDDOWN(IF(J11="",0,P11/J11/O11*N11),0),ROUNDDOWN(IF(J11="",0,P11/J11),0))</f>
        <v>4166</v>
      </c>
      <c r="S11" s="119">
        <f>IF(OR(K11="転出(継続利用)",K11="転入(継続利用)"),ROUNDDOWN(Q11/O11*N11,0),Q11)</f>
        <v>15000</v>
      </c>
      <c r="T11" s="119">
        <f>R11+S11</f>
        <v>19166</v>
      </c>
      <c r="U11" s="119">
        <f>ROUNDDOWN(25700/O11*N11,0)</f>
        <v>25700</v>
      </c>
      <c r="V11" s="141">
        <f>IF(T11&lt;U11,T11,U11)</f>
        <v>19166</v>
      </c>
      <c r="W11" s="146"/>
      <c r="X11" s="148" t="s">
        <v>40</v>
      </c>
      <c r="Y11" s="1">
        <v>4</v>
      </c>
    </row>
    <row r="12" spans="1:25" ht="20.100000000000001" customHeight="1">
      <c r="A12" s="12">
        <v>1</v>
      </c>
      <c r="B12" s="21">
        <v>12</v>
      </c>
      <c r="C12" s="26" t="s">
        <v>43</v>
      </c>
      <c r="D12" s="34" t="s">
        <v>43</v>
      </c>
      <c r="E12" s="42" t="s">
        <v>44</v>
      </c>
      <c r="F12" s="50">
        <v>42461</v>
      </c>
      <c r="G12" s="30">
        <v>31</v>
      </c>
      <c r="H12" s="60">
        <v>4</v>
      </c>
      <c r="I12" s="60">
        <v>1</v>
      </c>
      <c r="J12" s="60">
        <v>12</v>
      </c>
      <c r="K12" s="37"/>
      <c r="L12" s="30">
        <v>1</v>
      </c>
      <c r="M12" s="60">
        <v>31</v>
      </c>
      <c r="N12" s="60">
        <v>22</v>
      </c>
      <c r="O12" s="59">
        <v>22</v>
      </c>
      <c r="P12" s="102">
        <v>50000</v>
      </c>
      <c r="Q12" s="112">
        <v>15000</v>
      </c>
      <c r="R12" s="119">
        <f>IF(OR(K12="転出(継続利用)",K12="転入(継続利用)"),ROUNDDOWN(IF(J12="",0,P12/J12/O12*N12),0),ROUNDDOWN(IF(J12="",0,P12/J12),0))</f>
        <v>4166</v>
      </c>
      <c r="S12" s="119">
        <f>IF(OR(K12="転出(継続利用)",K12="転入(継続利用)"),ROUNDDOWN(Q12/O12*N12,0),Q12)</f>
        <v>15000</v>
      </c>
      <c r="T12" s="119">
        <f>R12+S12</f>
        <v>19166</v>
      </c>
      <c r="U12" s="119">
        <f>ROUNDDOWN(25700/O12*N12,0)</f>
        <v>25700</v>
      </c>
      <c r="V12" s="141">
        <f>IF(T12&lt;U12,T12,U12)</f>
        <v>19166</v>
      </c>
      <c r="W12" s="146"/>
      <c r="X12" s="148" t="s">
        <v>1</v>
      </c>
      <c r="Y12" s="1">
        <v>5</v>
      </c>
    </row>
    <row r="13" spans="1:25" ht="20.100000000000001" customHeight="1">
      <c r="A13" s="12"/>
      <c r="B13" s="21"/>
      <c r="C13" s="26"/>
      <c r="D13" s="34"/>
      <c r="E13" s="42"/>
      <c r="F13" s="50"/>
      <c r="G13" s="30"/>
      <c r="H13" s="60"/>
      <c r="I13" s="60"/>
      <c r="J13" s="60"/>
      <c r="K13" s="37"/>
      <c r="L13" s="30"/>
      <c r="M13" s="60"/>
      <c r="N13" s="60"/>
      <c r="O13" s="59"/>
      <c r="P13" s="102"/>
      <c r="Q13" s="112"/>
      <c r="R13" s="119"/>
      <c r="S13" s="119"/>
      <c r="T13" s="119"/>
      <c r="U13" s="119"/>
      <c r="V13" s="141"/>
      <c r="W13" s="146"/>
      <c r="X13" s="148" t="s">
        <v>41</v>
      </c>
      <c r="Y13" s="1">
        <v>6</v>
      </c>
    </row>
    <row r="14" spans="1:25" ht="20.100000000000001" customHeight="1">
      <c r="A14" s="12"/>
      <c r="B14" s="21"/>
      <c r="C14" s="26"/>
      <c r="D14" s="34"/>
      <c r="E14" s="42"/>
      <c r="F14" s="50"/>
      <c r="G14" s="30"/>
      <c r="H14" s="60"/>
      <c r="I14" s="60"/>
      <c r="J14" s="60"/>
      <c r="K14" s="37"/>
      <c r="L14" s="30"/>
      <c r="M14" s="60"/>
      <c r="N14" s="60"/>
      <c r="O14" s="90"/>
      <c r="P14" s="102"/>
      <c r="Q14" s="112"/>
      <c r="R14" s="119"/>
      <c r="S14" s="119"/>
      <c r="T14" s="119"/>
      <c r="U14" s="119"/>
      <c r="V14" s="141"/>
      <c r="W14" s="146"/>
      <c r="X14" s="148" t="s">
        <v>42</v>
      </c>
      <c r="Y14" s="1">
        <v>7</v>
      </c>
    </row>
    <row r="15" spans="1:25" ht="20.100000000000001" customHeight="1">
      <c r="A15" s="12"/>
      <c r="B15" s="21"/>
      <c r="C15" s="26"/>
      <c r="D15" s="34"/>
      <c r="E15" s="42"/>
      <c r="F15" s="50"/>
      <c r="G15" s="30"/>
      <c r="H15" s="60"/>
      <c r="I15" s="60"/>
      <c r="J15" s="60"/>
      <c r="K15" s="37"/>
      <c r="L15" s="30"/>
      <c r="M15" s="60"/>
      <c r="N15" s="60"/>
      <c r="O15" s="90"/>
      <c r="P15" s="102"/>
      <c r="Q15" s="112"/>
      <c r="R15" s="119"/>
      <c r="S15" s="119"/>
      <c r="T15" s="119"/>
      <c r="U15" s="119"/>
      <c r="V15" s="141"/>
      <c r="W15" s="146"/>
      <c r="X15" s="148" t="s">
        <v>11</v>
      </c>
      <c r="Y15" s="1">
        <v>8</v>
      </c>
    </row>
    <row r="16" spans="1:25" ht="20.100000000000001" customHeight="1">
      <c r="A16" s="12"/>
      <c r="B16" s="21"/>
      <c r="C16" s="26"/>
      <c r="D16" s="34"/>
      <c r="E16" s="42"/>
      <c r="F16" s="50"/>
      <c r="G16" s="30"/>
      <c r="H16" s="60"/>
      <c r="I16" s="60"/>
      <c r="J16" s="60"/>
      <c r="K16" s="37"/>
      <c r="L16" s="30"/>
      <c r="M16" s="60"/>
      <c r="N16" s="60"/>
      <c r="O16" s="90"/>
      <c r="P16" s="102"/>
      <c r="Q16" s="112"/>
      <c r="R16" s="119"/>
      <c r="S16" s="119"/>
      <c r="T16" s="119"/>
      <c r="U16" s="119"/>
      <c r="V16" s="141"/>
      <c r="W16" s="146"/>
      <c r="X16" s="148" t="s">
        <v>32</v>
      </c>
      <c r="Y16" s="1">
        <v>9</v>
      </c>
    </row>
    <row r="17" spans="1:25" ht="20.100000000000001" customHeight="1">
      <c r="A17" s="12"/>
      <c r="B17" s="21"/>
      <c r="C17" s="26"/>
      <c r="D17" s="34"/>
      <c r="E17" s="42"/>
      <c r="F17" s="50"/>
      <c r="G17" s="30"/>
      <c r="H17" s="60"/>
      <c r="I17" s="60"/>
      <c r="J17" s="60"/>
      <c r="K17" s="37"/>
      <c r="L17" s="30"/>
      <c r="M17" s="60"/>
      <c r="N17" s="60"/>
      <c r="O17" s="90"/>
      <c r="P17" s="102"/>
      <c r="Q17" s="112"/>
      <c r="R17" s="119"/>
      <c r="S17" s="119"/>
      <c r="T17" s="119"/>
      <c r="U17" s="119"/>
      <c r="V17" s="141"/>
      <c r="W17" s="146"/>
      <c r="X17" s="148"/>
      <c r="Y17" s="1">
        <v>10</v>
      </c>
    </row>
    <row r="18" spans="1:25" ht="20.100000000000001" customHeight="1">
      <c r="A18" s="12"/>
      <c r="B18" s="21"/>
      <c r="C18" s="26"/>
      <c r="D18" s="34"/>
      <c r="E18" s="42"/>
      <c r="F18" s="50"/>
      <c r="G18" s="30"/>
      <c r="H18" s="60"/>
      <c r="I18" s="60"/>
      <c r="J18" s="60"/>
      <c r="K18" s="37"/>
      <c r="L18" s="30"/>
      <c r="M18" s="60"/>
      <c r="N18" s="60"/>
      <c r="O18" s="90"/>
      <c r="P18" s="102"/>
      <c r="Q18" s="112"/>
      <c r="R18" s="119"/>
      <c r="S18" s="119"/>
      <c r="T18" s="119"/>
      <c r="U18" s="119"/>
      <c r="V18" s="141"/>
      <c r="W18" s="146"/>
      <c r="X18" s="148"/>
      <c r="Y18" s="1">
        <v>11</v>
      </c>
    </row>
    <row r="19" spans="1:25" ht="20.100000000000001" customHeight="1">
      <c r="A19" s="12"/>
      <c r="B19" s="21"/>
      <c r="C19" s="27"/>
      <c r="D19" s="35"/>
      <c r="E19" s="43"/>
      <c r="F19" s="51"/>
      <c r="G19" s="27"/>
      <c r="H19" s="57"/>
      <c r="I19" s="57"/>
      <c r="J19" s="57"/>
      <c r="K19" s="35"/>
      <c r="L19" s="27"/>
      <c r="M19" s="57"/>
      <c r="N19" s="57"/>
      <c r="O19" s="91"/>
      <c r="P19" s="103"/>
      <c r="Q19" s="113"/>
      <c r="R19" s="119"/>
      <c r="S19" s="119"/>
      <c r="T19" s="119"/>
      <c r="U19" s="119"/>
      <c r="V19" s="141"/>
      <c r="W19" s="146"/>
      <c r="Y19" s="1">
        <v>12</v>
      </c>
    </row>
    <row r="20" spans="1:25" ht="20.100000000000001" customHeight="1">
      <c r="A20" s="12"/>
      <c r="B20" s="21"/>
      <c r="C20" s="27"/>
      <c r="D20" s="35"/>
      <c r="E20" s="43"/>
      <c r="F20" s="51"/>
      <c r="G20" s="27"/>
      <c r="H20" s="57"/>
      <c r="I20" s="57"/>
      <c r="J20" s="57"/>
      <c r="K20" s="35"/>
      <c r="L20" s="27"/>
      <c r="M20" s="57"/>
      <c r="N20" s="57"/>
      <c r="O20" s="91"/>
      <c r="P20" s="103"/>
      <c r="Q20" s="113"/>
      <c r="R20" s="119"/>
      <c r="S20" s="119"/>
      <c r="T20" s="119"/>
      <c r="U20" s="119"/>
      <c r="V20" s="141"/>
      <c r="W20" s="146"/>
      <c r="Y20" s="1">
        <v>1</v>
      </c>
    </row>
    <row r="21" spans="1:25" ht="20.100000000000001" customHeight="1">
      <c r="A21" s="13"/>
      <c r="B21" s="4"/>
      <c r="C21" s="28"/>
      <c r="D21" s="36"/>
      <c r="E21" s="44"/>
      <c r="F21" s="52"/>
      <c r="G21" s="28"/>
      <c r="H21" s="61"/>
      <c r="I21" s="61"/>
      <c r="J21" s="61"/>
      <c r="K21" s="36"/>
      <c r="L21" s="28"/>
      <c r="M21" s="61"/>
      <c r="N21" s="61"/>
      <c r="O21" s="92"/>
      <c r="P21" s="104"/>
      <c r="Q21" s="114"/>
      <c r="R21" s="119"/>
      <c r="S21" s="119"/>
      <c r="T21" s="119"/>
      <c r="U21" s="119"/>
      <c r="V21" s="141"/>
      <c r="W21" s="146"/>
      <c r="Y21" s="1">
        <v>2</v>
      </c>
    </row>
    <row r="22" spans="1:25" ht="20.100000000000001" customHeight="1">
      <c r="A22" s="14"/>
      <c r="B22" s="14"/>
      <c r="C22" s="29"/>
      <c r="D22" s="29"/>
      <c r="E22" s="45"/>
      <c r="F22" s="53"/>
      <c r="G22" s="29"/>
      <c r="H22" s="29"/>
      <c r="I22" s="29"/>
      <c r="J22" s="29"/>
      <c r="K22" s="29"/>
      <c r="L22" s="29"/>
      <c r="M22" s="29"/>
      <c r="N22" s="29"/>
      <c r="O22" s="93"/>
      <c r="P22" s="105"/>
      <c r="Q22" s="105"/>
      <c r="R22" s="120"/>
      <c r="S22" s="120"/>
      <c r="T22" s="120"/>
      <c r="U22" s="120" t="s">
        <v>21</v>
      </c>
      <c r="V22" s="142">
        <f>SUM(V10:V21)</f>
        <v>57498</v>
      </c>
      <c r="W22" s="146"/>
      <c r="Y22" s="1">
        <v>3</v>
      </c>
    </row>
    <row r="23" spans="1:25" ht="20.25" customHeight="1">
      <c r="A23" s="7" t="s">
        <v>51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</row>
    <row r="24" spans="1:25" ht="14.25" customHeight="1">
      <c r="A24" s="8" t="s">
        <v>47</v>
      </c>
      <c r="B24" s="18"/>
      <c r="C24" s="8" t="s">
        <v>6</v>
      </c>
      <c r="D24" s="18"/>
      <c r="E24" s="38" t="s">
        <v>12</v>
      </c>
      <c r="F24" s="48" t="s">
        <v>8</v>
      </c>
      <c r="G24" s="38" t="s">
        <v>13</v>
      </c>
      <c r="H24" s="56"/>
      <c r="I24" s="56"/>
      <c r="J24" s="67" t="s">
        <v>23</v>
      </c>
      <c r="K24" s="72" t="s">
        <v>14</v>
      </c>
      <c r="L24" s="80" t="s">
        <v>16</v>
      </c>
      <c r="M24" s="83"/>
      <c r="N24" s="83"/>
      <c r="O24" s="83"/>
      <c r="P24" s="98" t="s">
        <v>18</v>
      </c>
      <c r="Q24" s="83"/>
      <c r="R24" s="83"/>
      <c r="S24" s="83"/>
      <c r="T24" s="83"/>
      <c r="U24" s="83"/>
      <c r="V24" s="137"/>
      <c r="W24" s="145"/>
    </row>
    <row r="25" spans="1:25" ht="14.25" customHeight="1">
      <c r="A25" s="9"/>
      <c r="B25" s="19"/>
      <c r="C25" s="25"/>
      <c r="D25" s="33"/>
      <c r="E25" s="39"/>
      <c r="F25" s="35"/>
      <c r="G25" s="27"/>
      <c r="H25" s="57"/>
      <c r="I25" s="57"/>
      <c r="J25" s="68"/>
      <c r="K25" s="73"/>
      <c r="L25" s="39" t="s">
        <v>9</v>
      </c>
      <c r="M25" s="84"/>
      <c r="N25" s="84"/>
      <c r="O25" s="84"/>
      <c r="P25" s="99" t="s">
        <v>19</v>
      </c>
      <c r="Q25" s="109"/>
      <c r="R25" s="117" t="s">
        <v>20</v>
      </c>
      <c r="S25" s="117"/>
      <c r="T25" s="117"/>
      <c r="U25" s="133" t="s">
        <v>24</v>
      </c>
      <c r="V25" s="138" t="s">
        <v>10</v>
      </c>
      <c r="W25" s="3"/>
    </row>
    <row r="26" spans="1:25" ht="24.75">
      <c r="A26" s="10" t="s">
        <v>34</v>
      </c>
      <c r="B26" s="20" t="s">
        <v>48</v>
      </c>
      <c r="C26" s="10" t="s">
        <v>26</v>
      </c>
      <c r="D26" s="20" t="s">
        <v>4</v>
      </c>
      <c r="E26" s="40"/>
      <c r="F26" s="20"/>
      <c r="G26" s="10" t="s">
        <v>27</v>
      </c>
      <c r="H26" s="58" t="s">
        <v>28</v>
      </c>
      <c r="I26" s="58" t="s">
        <v>30</v>
      </c>
      <c r="J26" s="69"/>
      <c r="K26" s="74"/>
      <c r="L26" s="40" t="s">
        <v>31</v>
      </c>
      <c r="M26" s="58" t="s">
        <v>33</v>
      </c>
      <c r="N26" s="87" t="s">
        <v>35</v>
      </c>
      <c r="O26" s="87" t="s">
        <v>29</v>
      </c>
      <c r="P26" s="100" t="s">
        <v>36</v>
      </c>
      <c r="Q26" s="110" t="s">
        <v>15</v>
      </c>
      <c r="R26" s="110" t="s">
        <v>36</v>
      </c>
      <c r="S26" s="110" t="s">
        <v>15</v>
      </c>
      <c r="T26" s="130" t="s">
        <v>38</v>
      </c>
      <c r="U26" s="134"/>
      <c r="V26" s="139"/>
      <c r="W26" s="3"/>
    </row>
    <row r="27" spans="1:25" ht="20.100000000000001" customHeight="1">
      <c r="A27" s="11">
        <v>1</v>
      </c>
      <c r="B27" s="21">
        <v>10</v>
      </c>
      <c r="C27" s="26" t="s">
        <v>43</v>
      </c>
      <c r="D27" s="34" t="s">
        <v>43</v>
      </c>
      <c r="E27" s="41" t="s">
        <v>44</v>
      </c>
      <c r="F27" s="49">
        <v>42461</v>
      </c>
      <c r="G27" s="26">
        <v>31</v>
      </c>
      <c r="H27" s="59">
        <v>4</v>
      </c>
      <c r="I27" s="59">
        <v>1</v>
      </c>
      <c r="J27" s="70">
        <v>10</v>
      </c>
      <c r="K27" s="75" t="s">
        <v>22</v>
      </c>
      <c r="L27" s="26" t="s">
        <v>39</v>
      </c>
      <c r="M27" s="59">
        <v>31</v>
      </c>
      <c r="N27" s="59">
        <v>22</v>
      </c>
      <c r="O27" s="59">
        <v>22</v>
      </c>
      <c r="P27" s="101">
        <v>50000</v>
      </c>
      <c r="Q27" s="111">
        <v>15000</v>
      </c>
      <c r="R27" s="121">
        <f>IF(OR(K27="転出(継続利用)",K27="転入(継続利用)"),ROUNDDOWN(IF(J27="",0,P27/J27/O27*N27),0),ROUNDDOWN(IF(J27="",0,P27/J27),0))</f>
        <v>5000</v>
      </c>
      <c r="S27" s="118">
        <f>IF(OR(K27="転出(継続利用)",K27="転入(継続利用)"),ROUNDDOWN(Q27/O27*N27,0),Q27)</f>
        <v>15000</v>
      </c>
      <c r="T27" s="118">
        <f>R27+S27</f>
        <v>20000</v>
      </c>
      <c r="U27" s="118">
        <f>ROUNDDOWN(25700/O27*N27,0)</f>
        <v>25700</v>
      </c>
      <c r="V27" s="140">
        <f>IF(T27&lt;U27,T27,U27)</f>
        <v>20000</v>
      </c>
      <c r="W27" s="146"/>
    </row>
    <row r="28" spans="1:25" ht="20.100000000000001" customHeight="1">
      <c r="A28" s="12">
        <v>1</v>
      </c>
      <c r="B28" s="21">
        <v>11</v>
      </c>
      <c r="C28" s="26" t="s">
        <v>43</v>
      </c>
      <c r="D28" s="34" t="s">
        <v>43</v>
      </c>
      <c r="E28" s="42" t="s">
        <v>44</v>
      </c>
      <c r="F28" s="50">
        <v>42461</v>
      </c>
      <c r="G28" s="30">
        <v>31</v>
      </c>
      <c r="H28" s="60">
        <v>4</v>
      </c>
      <c r="I28" s="60">
        <v>1</v>
      </c>
      <c r="J28" s="71">
        <v>10</v>
      </c>
      <c r="K28" s="75" t="s">
        <v>22</v>
      </c>
      <c r="L28" s="30" t="s">
        <v>39</v>
      </c>
      <c r="M28" s="60">
        <v>31</v>
      </c>
      <c r="N28" s="60">
        <v>22</v>
      </c>
      <c r="O28" s="59">
        <v>22</v>
      </c>
      <c r="P28" s="102">
        <v>50000</v>
      </c>
      <c r="Q28" s="112">
        <v>15000</v>
      </c>
      <c r="R28" s="122">
        <f>IF(OR(K28="転出(継続利用)",K28="転入(継続利用)"),ROUNDDOWN(IF(J28="",0,P28/J28/O28*N28),0),ROUNDDOWN(IF(J28="",0,P28/J28),0))</f>
        <v>5000</v>
      </c>
      <c r="S28" s="119">
        <f>IF(OR(K28="転出(継続利用)",K28="転入(継続利用)"),ROUNDDOWN(Q28/O28*N28,0),Q28)</f>
        <v>15000</v>
      </c>
      <c r="T28" s="119">
        <f>R28+S28</f>
        <v>20000</v>
      </c>
      <c r="U28" s="119">
        <f>ROUNDDOWN(25700/O28*N28,0)</f>
        <v>25700</v>
      </c>
      <c r="V28" s="141">
        <f>IF(T28&lt;U28,T28,U28)</f>
        <v>20000</v>
      </c>
      <c r="W28" s="146"/>
      <c r="X28" s="148" t="s">
        <v>52</v>
      </c>
    </row>
    <row r="29" spans="1:25" ht="20.100000000000001" customHeight="1">
      <c r="A29" s="12">
        <v>1</v>
      </c>
      <c r="B29" s="21">
        <v>12</v>
      </c>
      <c r="C29" s="26" t="s">
        <v>43</v>
      </c>
      <c r="D29" s="34" t="s">
        <v>43</v>
      </c>
      <c r="E29" s="42" t="s">
        <v>44</v>
      </c>
      <c r="F29" s="50">
        <v>42461</v>
      </c>
      <c r="G29" s="30">
        <v>31</v>
      </c>
      <c r="H29" s="60">
        <v>4</v>
      </c>
      <c r="I29" s="60">
        <v>1</v>
      </c>
      <c r="J29" s="71">
        <v>10</v>
      </c>
      <c r="K29" s="75" t="s">
        <v>22</v>
      </c>
      <c r="L29" s="30">
        <v>1</v>
      </c>
      <c r="M29" s="60">
        <v>31</v>
      </c>
      <c r="N29" s="60">
        <v>22</v>
      </c>
      <c r="O29" s="59">
        <v>22</v>
      </c>
      <c r="P29" s="102">
        <v>50000</v>
      </c>
      <c r="Q29" s="112">
        <v>15000</v>
      </c>
      <c r="R29" s="122">
        <f>IF(OR(K29="転出(継続利用)",K29="転入(継続利用)"),ROUNDDOWN(IF(J29="",0,P29/J29/O29*N29),0),ROUNDDOWN(IF(J29="",0,P29/J29),0))</f>
        <v>5000</v>
      </c>
      <c r="S29" s="119">
        <f>IF(OR(K29="転出(継続利用)",K29="転入(継続利用)"),ROUNDDOWN(Q29/O29*N29,0),Q29)</f>
        <v>15000</v>
      </c>
      <c r="T29" s="119">
        <f>R29+S29</f>
        <v>20000</v>
      </c>
      <c r="U29" s="119">
        <f>ROUNDDOWN(25700/O29*N29,0)</f>
        <v>25700</v>
      </c>
      <c r="V29" s="141">
        <f>IF(T29&lt;U29,T29,U29)</f>
        <v>20000</v>
      </c>
      <c r="W29" s="146"/>
      <c r="X29" s="148" t="s">
        <v>22</v>
      </c>
    </row>
    <row r="30" spans="1:25" ht="20.100000000000001" customHeight="1">
      <c r="A30" s="12"/>
      <c r="B30" s="22"/>
      <c r="C30" s="30"/>
      <c r="D30" s="37"/>
      <c r="E30" s="42"/>
      <c r="F30" s="50"/>
      <c r="G30" s="30"/>
      <c r="H30" s="60"/>
      <c r="I30" s="60"/>
      <c r="J30" s="60"/>
      <c r="K30" s="76"/>
      <c r="L30" s="81"/>
      <c r="M30" s="85"/>
      <c r="N30" s="85"/>
      <c r="O30" s="60"/>
      <c r="P30" s="102"/>
      <c r="Q30" s="112"/>
      <c r="R30" s="119"/>
      <c r="S30" s="119"/>
      <c r="T30" s="119"/>
      <c r="U30" s="119"/>
      <c r="V30" s="141"/>
      <c r="W30" s="146"/>
      <c r="X30" s="148" t="s">
        <v>53</v>
      </c>
    </row>
    <row r="31" spans="1:25" ht="20.100000000000001" customHeight="1">
      <c r="A31" s="12"/>
      <c r="B31" s="21"/>
      <c r="C31" s="26"/>
      <c r="D31" s="34"/>
      <c r="E31" s="42"/>
      <c r="F31" s="50"/>
      <c r="G31" s="30"/>
      <c r="H31" s="60"/>
      <c r="I31" s="60"/>
      <c r="J31" s="60"/>
      <c r="K31" s="37"/>
      <c r="L31" s="30"/>
      <c r="M31" s="60"/>
      <c r="N31" s="60"/>
      <c r="O31" s="90"/>
      <c r="P31" s="102"/>
      <c r="Q31" s="112"/>
      <c r="R31" s="119"/>
      <c r="S31" s="119"/>
      <c r="T31" s="119"/>
      <c r="U31" s="119"/>
      <c r="V31" s="141"/>
      <c r="W31" s="146"/>
      <c r="X31" s="148" t="s">
        <v>17</v>
      </c>
    </row>
    <row r="32" spans="1:25" ht="20.100000000000001" customHeight="1">
      <c r="A32" s="12"/>
      <c r="B32" s="21"/>
      <c r="C32" s="26"/>
      <c r="D32" s="34"/>
      <c r="E32" s="42"/>
      <c r="F32" s="50"/>
      <c r="G32" s="30"/>
      <c r="H32" s="60"/>
      <c r="I32" s="60"/>
      <c r="J32" s="60"/>
      <c r="K32" s="37"/>
      <c r="L32" s="30"/>
      <c r="M32" s="60"/>
      <c r="N32" s="60"/>
      <c r="O32" s="90"/>
      <c r="P32" s="102"/>
      <c r="Q32" s="112"/>
      <c r="R32" s="119"/>
      <c r="S32" s="119"/>
      <c r="T32" s="119"/>
      <c r="U32" s="119"/>
      <c r="V32" s="141"/>
      <c r="W32" s="146"/>
      <c r="X32" s="148" t="s">
        <v>54</v>
      </c>
    </row>
    <row r="33" spans="1:28" ht="20.100000000000001" customHeight="1">
      <c r="A33" s="12"/>
      <c r="B33" s="21"/>
      <c r="C33" s="26"/>
      <c r="D33" s="34"/>
      <c r="E33" s="42"/>
      <c r="F33" s="50"/>
      <c r="G33" s="30"/>
      <c r="H33" s="60"/>
      <c r="I33" s="60"/>
      <c r="J33" s="60"/>
      <c r="K33" s="37"/>
      <c r="L33" s="30"/>
      <c r="M33" s="60"/>
      <c r="N33" s="60"/>
      <c r="O33" s="90"/>
      <c r="P33" s="102"/>
      <c r="Q33" s="112"/>
      <c r="R33" s="119"/>
      <c r="S33" s="119"/>
      <c r="T33" s="119"/>
      <c r="U33" s="119"/>
      <c r="V33" s="141"/>
      <c r="W33" s="146"/>
      <c r="X33" s="148" t="s">
        <v>37</v>
      </c>
    </row>
    <row r="34" spans="1:28" ht="20.100000000000001" customHeight="1">
      <c r="A34" s="12"/>
      <c r="B34" s="21"/>
      <c r="C34" s="27"/>
      <c r="D34" s="35"/>
      <c r="E34" s="43"/>
      <c r="F34" s="51"/>
      <c r="G34" s="27"/>
      <c r="H34" s="57"/>
      <c r="I34" s="57"/>
      <c r="J34" s="57"/>
      <c r="K34" s="35"/>
      <c r="L34" s="27"/>
      <c r="M34" s="57"/>
      <c r="N34" s="57"/>
      <c r="O34" s="91"/>
      <c r="P34" s="103"/>
      <c r="Q34" s="113"/>
      <c r="R34" s="119"/>
      <c r="S34" s="119"/>
      <c r="T34" s="119"/>
      <c r="U34" s="119"/>
      <c r="V34" s="141"/>
      <c r="W34" s="146"/>
    </row>
    <row r="35" spans="1:28" ht="20.100000000000001" customHeight="1">
      <c r="A35" s="12"/>
      <c r="B35" s="21"/>
      <c r="C35" s="27"/>
      <c r="D35" s="35"/>
      <c r="E35" s="43"/>
      <c r="F35" s="51"/>
      <c r="G35" s="27"/>
      <c r="H35" s="57"/>
      <c r="I35" s="57"/>
      <c r="J35" s="57"/>
      <c r="K35" s="35"/>
      <c r="L35" s="27"/>
      <c r="M35" s="57"/>
      <c r="N35" s="57"/>
      <c r="O35" s="91"/>
      <c r="P35" s="103"/>
      <c r="Q35" s="113"/>
      <c r="R35" s="119"/>
      <c r="S35" s="119"/>
      <c r="T35" s="119"/>
      <c r="U35" s="119"/>
      <c r="V35" s="141"/>
      <c r="W35" s="146"/>
    </row>
    <row r="36" spans="1:28" ht="20.100000000000001" customHeight="1">
      <c r="A36" s="12"/>
      <c r="B36" s="21"/>
      <c r="C36" s="27"/>
      <c r="D36" s="35"/>
      <c r="E36" s="43"/>
      <c r="F36" s="51"/>
      <c r="G36" s="27"/>
      <c r="H36" s="57"/>
      <c r="I36" s="57"/>
      <c r="J36" s="57"/>
      <c r="K36" s="35"/>
      <c r="L36" s="27"/>
      <c r="M36" s="57"/>
      <c r="N36" s="57"/>
      <c r="O36" s="91"/>
      <c r="P36" s="103"/>
      <c r="Q36" s="113"/>
      <c r="R36" s="119"/>
      <c r="S36" s="119"/>
      <c r="T36" s="119"/>
      <c r="U36" s="119"/>
      <c r="V36" s="141"/>
      <c r="W36" s="146"/>
    </row>
    <row r="37" spans="1:28" ht="20.100000000000001" customHeight="1">
      <c r="A37" s="13"/>
      <c r="B37" s="4"/>
      <c r="C37" s="28"/>
      <c r="D37" s="36"/>
      <c r="E37" s="44"/>
      <c r="F37" s="52"/>
      <c r="G37" s="28"/>
      <c r="H37" s="61"/>
      <c r="I37" s="61"/>
      <c r="J37" s="61"/>
      <c r="K37" s="36"/>
      <c r="L37" s="28"/>
      <c r="M37" s="61"/>
      <c r="N37" s="61"/>
      <c r="O37" s="92"/>
      <c r="P37" s="104"/>
      <c r="Q37" s="114"/>
      <c r="R37" s="119"/>
      <c r="S37" s="119"/>
      <c r="T37" s="119"/>
      <c r="U37" s="119"/>
      <c r="V37" s="141"/>
      <c r="W37" s="146"/>
    </row>
    <row r="38" spans="1:28" s="4" customFormat="1" ht="20.100000000000001" customHeight="1">
      <c r="A38" s="15"/>
      <c r="B38" s="23"/>
      <c r="C38" s="10"/>
      <c r="D38" s="20"/>
      <c r="E38" s="46"/>
      <c r="F38" s="54"/>
      <c r="G38" s="10"/>
      <c r="H38" s="58"/>
      <c r="I38" s="58"/>
      <c r="J38" s="58"/>
      <c r="K38" s="20"/>
      <c r="L38" s="10"/>
      <c r="M38" s="58"/>
      <c r="N38" s="58"/>
      <c r="O38" s="94"/>
      <c r="P38" s="106"/>
      <c r="Q38" s="115"/>
      <c r="R38" s="123"/>
      <c r="S38" s="123"/>
      <c r="T38" s="123"/>
      <c r="U38" s="123"/>
      <c r="V38" s="143"/>
      <c r="W38" s="147"/>
    </row>
    <row r="39" spans="1:28" s="4" customFormat="1" ht="20.100000000000001" customHeight="1">
      <c r="A39" s="16"/>
      <c r="B39" s="16"/>
      <c r="C39" s="16"/>
      <c r="D39" s="16"/>
      <c r="E39" s="47"/>
      <c r="F39" s="55"/>
      <c r="G39" s="16"/>
      <c r="H39" s="16"/>
      <c r="I39" s="16"/>
      <c r="J39" s="16"/>
      <c r="K39" s="16"/>
      <c r="L39" s="16"/>
      <c r="M39" s="16"/>
      <c r="N39" s="16"/>
      <c r="O39" s="95"/>
      <c r="P39" s="107"/>
      <c r="Q39" s="107"/>
      <c r="R39" s="124"/>
      <c r="S39" s="124"/>
      <c r="T39" s="124"/>
      <c r="U39" s="135" t="s">
        <v>3</v>
      </c>
      <c r="V39" s="144">
        <f>SUM(V27:V38)</f>
        <v>60000</v>
      </c>
      <c r="W39" s="147"/>
    </row>
    <row r="40" spans="1:28" ht="5.25" customHeight="1"/>
    <row r="41" spans="1:28" ht="18.75" customHeight="1">
      <c r="K41" s="77" t="s">
        <v>3</v>
      </c>
      <c r="L41" s="77"/>
      <c r="M41" s="77"/>
      <c r="N41" s="88"/>
      <c r="O41" s="77" t="s">
        <v>21</v>
      </c>
      <c r="P41" s="77"/>
      <c r="Q41" s="77"/>
      <c r="R41" s="125"/>
      <c r="S41" s="77" t="s">
        <v>56</v>
      </c>
      <c r="T41" s="77"/>
      <c r="U41" s="77"/>
    </row>
    <row r="42" spans="1:28" ht="31.5" customHeight="1">
      <c r="K42" s="78">
        <f>V39</f>
        <v>60000</v>
      </c>
      <c r="L42" s="82"/>
      <c r="M42" s="86"/>
      <c r="N42" s="89" t="s">
        <v>50</v>
      </c>
      <c r="O42" s="78">
        <f>V22</f>
        <v>57498</v>
      </c>
      <c r="P42" s="82"/>
      <c r="Q42" s="86"/>
      <c r="R42" s="126" t="s">
        <v>25</v>
      </c>
      <c r="S42" s="128">
        <f>K42-O42</f>
        <v>2502</v>
      </c>
      <c r="T42" s="131"/>
      <c r="U42" s="136"/>
    </row>
    <row r="44" spans="1:28" ht="13.5" customHeight="1">
      <c r="A44" s="17"/>
      <c r="B44" s="17"/>
      <c r="C44" s="31" t="s">
        <v>46</v>
      </c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127"/>
      <c r="S44" s="127"/>
      <c r="T44" s="127"/>
      <c r="U44" s="127"/>
      <c r="V44" s="127"/>
      <c r="W44" s="127"/>
      <c r="X44" s="127"/>
      <c r="Y44" s="127"/>
      <c r="Z44" s="127"/>
      <c r="AA44" s="150"/>
      <c r="AB44" s="4"/>
    </row>
    <row r="45" spans="1:28" ht="13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</row>
    <row r="46" spans="1:28" ht="18.75" customHeight="1">
      <c r="A46" s="17"/>
      <c r="B46" s="17"/>
      <c r="C46" s="32" t="s">
        <v>45</v>
      </c>
      <c r="D46" s="32"/>
      <c r="E46" s="32"/>
      <c r="F46" s="32"/>
      <c r="G46" s="32"/>
      <c r="H46" s="32"/>
      <c r="I46" s="32"/>
      <c r="J46" s="32"/>
      <c r="K46" s="32"/>
      <c r="L46" s="17"/>
      <c r="M46" s="17"/>
      <c r="N46" s="17"/>
      <c r="O46" s="17"/>
      <c r="P46" s="17"/>
      <c r="Q46" s="1"/>
      <c r="R46" s="1"/>
      <c r="S46" s="1"/>
      <c r="T46" s="1"/>
      <c r="U46" s="1"/>
      <c r="V46" s="1"/>
      <c r="Y46" s="149"/>
      <c r="Z46" s="17"/>
      <c r="AA46" s="17"/>
    </row>
    <row r="47" spans="1:28" ht="24.95" customHeight="1">
      <c r="H47" s="62" t="s">
        <v>0</v>
      </c>
      <c r="I47" s="65"/>
      <c r="J47" s="65"/>
      <c r="K47" s="65"/>
      <c r="L47" s="65"/>
      <c r="M47" s="65"/>
      <c r="N47" s="65"/>
      <c r="O47" s="96"/>
      <c r="P47" s="108"/>
      <c r="Q47" s="116"/>
      <c r="R47" s="116"/>
      <c r="S47" s="129"/>
      <c r="T47" s="1"/>
      <c r="U47" s="1"/>
      <c r="V47" s="1"/>
    </row>
    <row r="48" spans="1:28" ht="24.95" customHeight="1">
      <c r="H48" s="63" t="s">
        <v>2</v>
      </c>
      <c r="I48" s="66"/>
      <c r="J48" s="66"/>
      <c r="K48" s="66"/>
      <c r="L48" s="66"/>
      <c r="M48" s="66"/>
      <c r="N48" s="66"/>
      <c r="O48" s="97"/>
      <c r="P48" s="108"/>
      <c r="Q48" s="116"/>
      <c r="R48" s="116"/>
      <c r="S48" s="129"/>
      <c r="T48" s="1"/>
      <c r="U48" s="1"/>
      <c r="V48" s="1"/>
    </row>
    <row r="49" spans="8:22" ht="24.95" customHeight="1">
      <c r="H49" s="64" t="s">
        <v>5</v>
      </c>
      <c r="I49" s="64"/>
      <c r="J49" s="64"/>
      <c r="K49" s="64"/>
      <c r="L49" s="64"/>
      <c r="M49" s="64"/>
      <c r="N49" s="64"/>
      <c r="O49" s="64"/>
      <c r="P49" s="108"/>
      <c r="Q49" s="116"/>
      <c r="R49" s="116"/>
      <c r="S49" s="129"/>
      <c r="T49" s="1"/>
      <c r="U49" s="1"/>
      <c r="V49" s="1"/>
    </row>
    <row r="50" spans="8:22" ht="24.95" customHeight="1">
      <c r="H50" s="62" t="s">
        <v>58</v>
      </c>
      <c r="I50" s="65"/>
      <c r="J50" s="65"/>
      <c r="K50" s="65"/>
      <c r="L50" s="65"/>
      <c r="M50" s="65"/>
      <c r="N50" s="65"/>
      <c r="O50" s="96"/>
      <c r="P50" s="108"/>
      <c r="Q50" s="116"/>
      <c r="R50" s="116"/>
      <c r="S50" s="129"/>
      <c r="T50" s="1"/>
      <c r="U50" s="1"/>
      <c r="V50" s="1"/>
    </row>
  </sheetData>
  <protectedRanges>
    <protectedRange sqref="A27:Q39 A10:Q22" name="範囲1"/>
  </protectedRanges>
  <mergeCells count="49">
    <mergeCell ref="A1:C1"/>
    <mergeCell ref="A3:V3"/>
    <mergeCell ref="A6:K6"/>
    <mergeCell ref="L7:O7"/>
    <mergeCell ref="P7:V7"/>
    <mergeCell ref="L8:O8"/>
    <mergeCell ref="P8:Q8"/>
    <mergeCell ref="R8:T8"/>
    <mergeCell ref="A23:K23"/>
    <mergeCell ref="L24:O24"/>
    <mergeCell ref="P24:V24"/>
    <mergeCell ref="L25:O25"/>
    <mergeCell ref="P25:Q25"/>
    <mergeCell ref="R25:T25"/>
    <mergeCell ref="A39:D39"/>
    <mergeCell ref="K41:M41"/>
    <mergeCell ref="O41:Q41"/>
    <mergeCell ref="S41:U41"/>
    <mergeCell ref="K42:M42"/>
    <mergeCell ref="O42:Q42"/>
    <mergeCell ref="S42:U42"/>
    <mergeCell ref="C44:Q44"/>
    <mergeCell ref="C46:K46"/>
    <mergeCell ref="H47:O47"/>
    <mergeCell ref="P47:S47"/>
    <mergeCell ref="H48:O48"/>
    <mergeCell ref="P48:S48"/>
    <mergeCell ref="H49:O49"/>
    <mergeCell ref="P49:S49"/>
    <mergeCell ref="H50:O50"/>
    <mergeCell ref="P50:S50"/>
    <mergeCell ref="A7:B8"/>
    <mergeCell ref="C7:D8"/>
    <mergeCell ref="E7:E9"/>
    <mergeCell ref="F7:F9"/>
    <mergeCell ref="G7:I8"/>
    <mergeCell ref="J7:J9"/>
    <mergeCell ref="K7:K9"/>
    <mergeCell ref="U8:U9"/>
    <mergeCell ref="V8:V9"/>
    <mergeCell ref="A24:B25"/>
    <mergeCell ref="C24:D25"/>
    <mergeCell ref="E24:E26"/>
    <mergeCell ref="F24:F26"/>
    <mergeCell ref="G24:I25"/>
    <mergeCell ref="J24:J26"/>
    <mergeCell ref="K24:K26"/>
    <mergeCell ref="U25:U26"/>
    <mergeCell ref="V25:V26"/>
  </mergeCells>
  <phoneticPr fontId="4"/>
  <dataValidations count="3">
    <dataValidation type="list" allowBlank="1" showDropDown="0" showInputMessage="1" showErrorMessage="1" sqref="K10:K22 K31:K39">
      <formula1>$X$11:$X$16</formula1>
    </dataValidation>
    <dataValidation type="list" allowBlank="1" showDropDown="0" showInputMessage="1" showErrorMessage="1" sqref="K27:K30">
      <formula1>$X$28:$X$33</formula1>
    </dataValidation>
    <dataValidation type="list" allowBlank="1" showDropDown="0" showInputMessage="1" showErrorMessage="1" sqref="B27:B38 B10:B22">
      <formula1>$Y$11:$Y$24</formula1>
    </dataValidation>
  </dataValidations>
  <pageMargins left="0.78740157480314965" right="0.78740157480314965" top="0.78740157480314965" bottom="0.39370078740157483" header="0.51181102362204722" footer="0.19685039370078741"/>
  <pageSetup paperSize="9" scale="51" fitToWidth="1" fitToHeight="1" orientation="landscape" usePrinterDefaults="1" cellComments="asDisplayed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1-３提供証明兼請求額精算書（代理）未幼稚園</vt:lpstr>
    </vt:vector>
  </TitlesOfParts>
  <LinksUpToDate>false</LinksUpToDate>
  <SharedDoc>false</SharedDoc>
  <HyperlinksChanged>false</HyperlinksChanged>
  <AppVersion>5.0.2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2023-10-12T01:37:36Z</dcterms:created>
  <dcterms:modified xsi:type="dcterms:W3CDTF">2023-10-12T03:00:55Z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2023-10-12T03:00:55Z</vt:filetime>
  </property>
</Properties>
</file>